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ax.lc\public\05 委員会・プロジェクト\039 公会計グループ\410_統一モデル財務書類\412_自治体\10343_【青森県】新郷村\Ｒ０７年度\04_作業\〇07.附属明細書､注記\"/>
    </mc:Choice>
  </mc:AlternateContent>
  <xr:revisionPtr revIDLastSave="0" documentId="13_ncr:1_{379E0255-12CF-4904-8D27-1EFCF56EA5DD}" xr6:coauthVersionLast="47" xr6:coauthVersionMax="47" xr10:uidLastSave="{00000000-0000-0000-0000-000000000000}"/>
  <bookViews>
    <workbookView xWindow="28680" yWindow="-120" windowWidth="29040" windowHeight="15720" tabRatio="590" firstSheet="9" activeTab="14" xr2:uid="{E2F18665-6EAF-4AB8-B870-9216531E54D0}"/>
  </bookViews>
  <sheets>
    <sheet name="有形固定資産の明細" sheetId="21" r:id="rId1"/>
    <sheet name="投資及び出資金の明細" sheetId="6" r:id="rId2"/>
    <sheet name="基金の明細" sheetId="7" r:id="rId3"/>
    <sheet name="貸付金の明細" sheetId="8" r:id="rId4"/>
    <sheet name="長期延滞債権の明細" sheetId="9" r:id="rId5"/>
    <sheet name="未収金の明細" sheetId="10" r:id="rId6"/>
    <sheet name="地方債等（借入先別）の明細" sheetId="11" r:id="rId7"/>
    <sheet name="地方債等（利率別）の明細" sheetId="23" r:id="rId8"/>
    <sheet name="地方債等（返済期間別）の明細" sheetId="13" r:id="rId9"/>
    <sheet name="特定の契約条項が付された地方債等の概要" sheetId="14" r:id="rId10"/>
    <sheet name="引当金の明細" sheetId="15" r:id="rId11"/>
    <sheet name="補助金等の明細" sheetId="22" r:id="rId12"/>
    <sheet name="Sheet1" sheetId="28" state="hidden" r:id="rId13"/>
    <sheet name="財源の明細" sheetId="27" r:id="rId14"/>
    <sheet name="財源情報の明細" sheetId="29" r:id="rId15"/>
    <sheet name="資金の明細" sheetId="19" r:id="rId16"/>
  </sheets>
  <definedNames>
    <definedName name="_xlnm._FilterDatabase" localSheetId="12" hidden="1">Sheet1!$A$2:$E$51</definedName>
    <definedName name="AS2DocOpenMode" hidden="1">"AS2DocumentEdit"</definedName>
    <definedName name="_xlnm.Print_Area" localSheetId="0">有形固定資産の明細!$A$1:$M$51</definedName>
    <definedName name="sn" localSheetId="14">#REF!</definedName>
    <definedName name="sn">#REF!</definedName>
    <definedName name="あ" localSheetId="14">#REF!</definedName>
    <definedName name="あ">#REF!</definedName>
    <definedName name="課19" localSheetId="14">#REF!</definedName>
    <definedName name="課19">#REF!</definedName>
    <definedName name="後で削除">#REF!</definedName>
    <definedName name="歳入細節" localSheetId="14">#REF!</definedName>
    <definedName name="歳入細節">#REF!</definedName>
    <definedName name="連結行政コスト計算書性質別純行政コスト" localSheetId="14">#REF!</definedName>
    <definedName name="連結行政コスト計算書性質別純行政コスト">#REF!</definedName>
    <definedName name="連結資金収支計算書資金" localSheetId="7">#REF!</definedName>
    <definedName name="連結資金収支計算書資金" localSheetId="0">#REF!</definedName>
    <definedName name="連結資金収支計算書資金">#REF!</definedName>
    <definedName name="連結純資産変動計算書期末純資産残高" localSheetId="14">#REF!</definedName>
    <definedName name="連結純資産変動計算書期末純資産残高">#REF!</definedName>
    <definedName name="連結純資資産変動計算書純経常行政コスト" localSheetId="14">#REF!</definedName>
    <definedName name="連結純資資産変動計算書純経常行政コスト">#REF!</definedName>
    <definedName name="連結貸借対照表純資産残高" localSheetId="7">#REF!</definedName>
    <definedName name="連結貸借対照表純資産残高" localSheetId="0">#REF!</definedName>
    <definedName name="連結貸借対照表純資産残高">#REF!</definedName>
    <definedName name="連結貸借対照表全体資金" localSheetId="7">#REF!</definedName>
    <definedName name="連結貸借対照表全体資金" localSheetId="0">#REF!</definedName>
    <definedName name="連結貸借対照表全体資金">#REF!</definedName>
  </definedNames>
  <calcPr calcId="181029"/>
</workbook>
</file>

<file path=xl/calcChain.xml><?xml version="1.0" encoding="utf-8"?>
<calcChain xmlns="http://schemas.openxmlformats.org/spreadsheetml/2006/main">
  <c r="F10" i="15" l="1"/>
  <c r="F11" i="29" l="1"/>
  <c r="E11" i="29"/>
  <c r="D11" i="29"/>
  <c r="C11" i="29"/>
  <c r="B10" i="29"/>
  <c r="B9" i="29"/>
  <c r="B8" i="29"/>
  <c r="B7" i="29"/>
  <c r="B11" i="29" l="1"/>
  <c r="A5" i="23"/>
  <c r="D19" i="11"/>
  <c r="B19" i="11"/>
  <c r="E22" i="27" l="1"/>
  <c r="E27" i="27"/>
  <c r="E26" i="27"/>
  <c r="E44" i="27" l="1"/>
  <c r="E43" i="27"/>
  <c r="E50" i="27" l="1"/>
  <c r="G6" i="7" l="1"/>
  <c r="G8" i="7"/>
  <c r="G12" i="7"/>
  <c r="G14" i="7"/>
  <c r="F6" i="7"/>
  <c r="F7" i="7"/>
  <c r="G7" i="7" s="1"/>
  <c r="F8" i="7"/>
  <c r="F9" i="7"/>
  <c r="G9" i="7" s="1"/>
  <c r="F10" i="7"/>
  <c r="G10" i="7" s="1"/>
  <c r="F11" i="7"/>
  <c r="G11" i="7" s="1"/>
  <c r="F12" i="7"/>
  <c r="F13" i="7"/>
  <c r="G13" i="7" s="1"/>
  <c r="F14" i="7"/>
  <c r="F15" i="7"/>
  <c r="G15" i="7" s="1"/>
  <c r="F16" i="7"/>
  <c r="G16" i="7" s="1"/>
  <c r="F17" i="7"/>
  <c r="F18" i="7"/>
  <c r="F19" i="7"/>
  <c r="G19" i="7" s="1"/>
  <c r="F20" i="7"/>
  <c r="G20" i="7" s="1"/>
  <c r="F21" i="7"/>
  <c r="F22" i="7"/>
  <c r="F23" i="7"/>
  <c r="F24" i="7"/>
  <c r="F5" i="7"/>
  <c r="G5" i="7" s="1"/>
  <c r="E52" i="27" l="1"/>
  <c r="G25" i="7"/>
  <c r="B25" i="7" l="1"/>
  <c r="F25" i="7"/>
  <c r="E28" i="27" l="1"/>
  <c r="E25" i="27"/>
  <c r="F7" i="6" l="1"/>
  <c r="D7" i="6"/>
  <c r="F6" i="6"/>
  <c r="D6" i="6"/>
  <c r="G6" i="6" s="1"/>
  <c r="F9" i="6" l="1"/>
  <c r="G7" i="6"/>
  <c r="F7" i="8"/>
  <c r="F6" i="8"/>
  <c r="K38" i="6"/>
  <c r="I38" i="6"/>
  <c r="F38" i="6"/>
  <c r="D38" i="6"/>
  <c r="C38" i="6"/>
  <c r="B38" i="6"/>
  <c r="J37" i="6"/>
  <c r="G37" i="6"/>
  <c r="E37" i="6"/>
  <c r="J36" i="6"/>
  <c r="G36" i="6"/>
  <c r="E36" i="6"/>
  <c r="G35" i="6"/>
  <c r="E35" i="6"/>
  <c r="G34" i="6"/>
  <c r="E34" i="6"/>
  <c r="G33" i="6"/>
  <c r="E33" i="6"/>
  <c r="G32" i="6"/>
  <c r="E32" i="6"/>
  <c r="G31" i="6"/>
  <c r="E31" i="6"/>
  <c r="G30" i="6"/>
  <c r="E30" i="6"/>
  <c r="G29" i="6"/>
  <c r="E29" i="6"/>
  <c r="G28" i="6"/>
  <c r="H28" i="6" s="1"/>
  <c r="E28" i="6"/>
  <c r="G27" i="6"/>
  <c r="H27" i="6" s="1"/>
  <c r="E27" i="6"/>
  <c r="G26" i="6"/>
  <c r="E26" i="6"/>
  <c r="G25" i="6"/>
  <c r="E25" i="6"/>
  <c r="G24" i="6"/>
  <c r="E24" i="6"/>
  <c r="G23" i="6"/>
  <c r="E23" i="6"/>
  <c r="G22" i="6"/>
  <c r="E22" i="6"/>
  <c r="G21" i="6"/>
  <c r="E21" i="6"/>
  <c r="G20" i="6"/>
  <c r="E20" i="6"/>
  <c r="J16" i="6"/>
  <c r="F16" i="6"/>
  <c r="D16" i="6"/>
  <c r="C16" i="6"/>
  <c r="B16" i="6"/>
  <c r="G13" i="6"/>
  <c r="E13" i="6"/>
  <c r="E16" i="6" s="1"/>
  <c r="H9" i="6"/>
  <c r="C9" i="6"/>
  <c r="B9" i="6"/>
  <c r="G9" i="6"/>
  <c r="D9" i="6"/>
  <c r="H23" i="6" l="1"/>
  <c r="H35" i="6"/>
  <c r="H31" i="6"/>
  <c r="H13" i="6"/>
  <c r="H21" i="6"/>
  <c r="H22" i="6"/>
  <c r="H30" i="6"/>
  <c r="H25" i="6"/>
  <c r="H33" i="6"/>
  <c r="E38" i="6"/>
  <c r="H36" i="6"/>
  <c r="H26" i="6"/>
  <c r="H29" i="6"/>
  <c r="H37" i="6"/>
  <c r="J38" i="6"/>
  <c r="H34" i="6"/>
  <c r="H24" i="6"/>
  <c r="H32" i="6"/>
  <c r="H20" i="6"/>
  <c r="H16" i="6" l="1"/>
  <c r="I13" i="6"/>
  <c r="I16" i="6" s="1"/>
  <c r="H38" i="6"/>
  <c r="E53" i="27"/>
  <c r="E39" i="27"/>
  <c r="E49" i="27"/>
  <c r="E45" i="27" l="1"/>
  <c r="E54" i="27" s="1"/>
  <c r="E42" i="27"/>
  <c r="E48" i="27" l="1"/>
  <c r="E30" i="27"/>
  <c r="E51" i="27"/>
  <c r="E46" i="27"/>
  <c r="E47" i="27" l="1"/>
  <c r="E55" i="27"/>
  <c r="E56" i="27" s="1"/>
  <c r="B16" i="19"/>
  <c r="D27" i="22" l="1"/>
  <c r="A5" i="13" l="1"/>
  <c r="C19" i="11" l="1"/>
  <c r="K19" i="11"/>
  <c r="J19" i="11"/>
  <c r="I19" i="11"/>
  <c r="H19" i="11"/>
  <c r="G19" i="11"/>
  <c r="F19" i="11"/>
  <c r="E19" i="11"/>
  <c r="D10" i="22" l="1"/>
  <c r="D28" i="22" l="1"/>
  <c r="D10" i="15" l="1"/>
  <c r="C10" i="15"/>
  <c r="E10" i="15" l="1"/>
  <c r="B10" i="15"/>
  <c r="C30" i="10"/>
  <c r="B30" i="10"/>
  <c r="C11" i="10"/>
  <c r="B11" i="10"/>
  <c r="C30" i="9"/>
  <c r="B30" i="9"/>
  <c r="C11" i="9"/>
  <c r="B11" i="9"/>
  <c r="E24" i="8"/>
  <c r="D24" i="8"/>
  <c r="C24" i="8"/>
  <c r="B24" i="8"/>
  <c r="F24" i="8"/>
  <c r="E25" i="7"/>
  <c r="D25" i="7"/>
  <c r="C25" i="7"/>
  <c r="C31" i="10" l="1"/>
  <c r="B31" i="10"/>
  <c r="C31" i="9"/>
  <c r="B31" i="9"/>
</calcChain>
</file>

<file path=xl/sharedStrings.xml><?xml version="1.0" encoding="utf-8"?>
<sst xmlns="http://schemas.openxmlformats.org/spreadsheetml/2006/main" count="676" uniqueCount="344">
  <si>
    <t>金額</t>
  </si>
  <si>
    <t>合計</t>
  </si>
  <si>
    <t>【様式第５号】</t>
    <rPh sb="1" eb="3">
      <t>ヨウシキ</t>
    </rPh>
    <rPh sb="3" eb="4">
      <t>ダイ</t>
    </rPh>
    <rPh sb="5" eb="6">
      <t>ゴウ</t>
    </rPh>
    <phoneticPr fontId="9"/>
  </si>
  <si>
    <t>附属明細書</t>
    <rPh sb="0" eb="2">
      <t>フゾク</t>
    </rPh>
    <rPh sb="2" eb="5">
      <t>メイサイショ</t>
    </rPh>
    <phoneticPr fontId="9"/>
  </si>
  <si>
    <t>１．貸借対照表の内容に関する明細</t>
    <rPh sb="2" eb="4">
      <t>タイシャク</t>
    </rPh>
    <rPh sb="4" eb="7">
      <t>タイショウヒョウ</t>
    </rPh>
    <rPh sb="8" eb="10">
      <t>ナイヨウ</t>
    </rPh>
    <rPh sb="11" eb="12">
      <t>カン</t>
    </rPh>
    <rPh sb="14" eb="16">
      <t>メイサイ</t>
    </rPh>
    <phoneticPr fontId="9"/>
  </si>
  <si>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9"/>
  </si>
  <si>
    <t>（１）資産項目の明細</t>
    <rPh sb="3" eb="5">
      <t>シサン</t>
    </rPh>
    <rPh sb="5" eb="7">
      <t>コウモク</t>
    </rPh>
    <rPh sb="8" eb="10">
      <t>メイサイ</t>
    </rPh>
    <phoneticPr fontId="9"/>
  </si>
  <si>
    <t>①有形固定資産の明細</t>
    <rPh sb="1" eb="3">
      <t>ユウケイ</t>
    </rPh>
    <rPh sb="3" eb="5">
      <t>コテイ</t>
    </rPh>
    <rPh sb="5" eb="7">
      <t>シサン</t>
    </rPh>
    <rPh sb="8" eb="10">
      <t>メイサイ</t>
    </rPh>
    <phoneticPr fontId="9"/>
  </si>
  <si>
    <t>(単位：円)</t>
    <rPh sb="4" eb="5">
      <t>エン</t>
    </rPh>
    <phoneticPr fontId="5"/>
  </si>
  <si>
    <t>区分</t>
    <rPh sb="0" eb="2">
      <t>クブン</t>
    </rPh>
    <phoneticPr fontId="9"/>
  </si>
  <si>
    <t xml:space="preserve">
前年度末残高
（A）</t>
    <rPh sb="1" eb="4">
      <t>ゼンネンド</t>
    </rPh>
    <rPh sb="4" eb="5">
      <t>マツ</t>
    </rPh>
    <rPh sb="5" eb="7">
      <t>ザンダカ</t>
    </rPh>
    <phoneticPr fontId="16"/>
  </si>
  <si>
    <t xml:space="preserve">
本年度増加額
（B）</t>
    <rPh sb="1" eb="4">
      <t>ホンネンド</t>
    </rPh>
    <rPh sb="4" eb="7">
      <t>ゾウカガク</t>
    </rPh>
    <phoneticPr fontId="16"/>
  </si>
  <si>
    <t xml:space="preserve">
本年度減少額
（C）</t>
    <rPh sb="1" eb="4">
      <t>ホンネンド</t>
    </rPh>
    <rPh sb="4" eb="7">
      <t>ゲンショウガク</t>
    </rPh>
    <phoneticPr fontId="16"/>
  </si>
  <si>
    <t>本年度末残高
（A)＋（B)-（C)
（D）</t>
    <rPh sb="0" eb="3">
      <t>ホンネンド</t>
    </rPh>
    <rPh sb="3" eb="4">
      <t>マツ</t>
    </rPh>
    <rPh sb="4" eb="6">
      <t>ザンダカ</t>
    </rPh>
    <phoneticPr fontId="16"/>
  </si>
  <si>
    <t>本年度末
減価償却累計額
（E)</t>
    <rPh sb="0" eb="1">
      <t>ホン</t>
    </rPh>
    <rPh sb="1" eb="4">
      <t>ネンドマツ</t>
    </rPh>
    <rPh sb="5" eb="7">
      <t>ゲンカ</t>
    </rPh>
    <rPh sb="7" eb="9">
      <t>ショウキャク</t>
    </rPh>
    <rPh sb="9" eb="12">
      <t>ルイケイガク</t>
    </rPh>
    <phoneticPr fontId="16"/>
  </si>
  <si>
    <t xml:space="preserve">
本年度償却額
（F)</t>
    <rPh sb="1" eb="4">
      <t>ホンネンド</t>
    </rPh>
    <rPh sb="4" eb="7">
      <t>ショウキャクガク</t>
    </rPh>
    <phoneticPr fontId="16"/>
  </si>
  <si>
    <t>差引本年度末残高
（D)－（E)
（G)</t>
    <rPh sb="0" eb="2">
      <t>サシヒキ</t>
    </rPh>
    <rPh sb="2" eb="5">
      <t>ホンネンド</t>
    </rPh>
    <rPh sb="5" eb="6">
      <t>マツ</t>
    </rPh>
    <rPh sb="6" eb="8">
      <t>ザンダカ</t>
    </rPh>
    <phoneticPr fontId="9"/>
  </si>
  <si>
    <t xml:space="preserve"> 事業用資産</t>
    <rPh sb="1" eb="4">
      <t>ジギョウヨウ</t>
    </rPh>
    <rPh sb="4" eb="6">
      <t>シサン</t>
    </rPh>
    <phoneticPr fontId="9"/>
  </si>
  <si>
    <t>　  土地</t>
    <rPh sb="3" eb="5">
      <t>トチ</t>
    </rPh>
    <phoneticPr fontId="16"/>
  </si>
  <si>
    <t>　</t>
    <phoneticPr fontId="5"/>
  </si>
  <si>
    <t>　　立木竹</t>
    <rPh sb="2" eb="4">
      <t>タチキ</t>
    </rPh>
    <rPh sb="4" eb="5">
      <t>タケ</t>
    </rPh>
    <phoneticPr fontId="9"/>
  </si>
  <si>
    <t>　　建物</t>
    <rPh sb="2" eb="4">
      <t>タテモノ</t>
    </rPh>
    <phoneticPr fontId="16"/>
  </si>
  <si>
    <t>　　工作物</t>
    <rPh sb="2" eb="5">
      <t>コウサクブツ</t>
    </rPh>
    <phoneticPr fontId="16"/>
  </si>
  <si>
    <t>　　船舶</t>
    <rPh sb="2" eb="4">
      <t>センパク</t>
    </rPh>
    <phoneticPr fontId="9"/>
  </si>
  <si>
    <t>　　浮標等</t>
    <rPh sb="2" eb="4">
      <t>フヒョウ</t>
    </rPh>
    <rPh sb="4" eb="5">
      <t>ナド</t>
    </rPh>
    <phoneticPr fontId="9"/>
  </si>
  <si>
    <t>　　航空機</t>
    <rPh sb="2" eb="5">
      <t>コウクウキ</t>
    </rPh>
    <phoneticPr fontId="9"/>
  </si>
  <si>
    <t>　　その他</t>
    <rPh sb="4" eb="5">
      <t>タ</t>
    </rPh>
    <phoneticPr fontId="16"/>
  </si>
  <si>
    <t>　　建設仮勘定</t>
    <rPh sb="2" eb="4">
      <t>ケンセツ</t>
    </rPh>
    <rPh sb="4" eb="7">
      <t>カリカンジョウ</t>
    </rPh>
    <phoneticPr fontId="9"/>
  </si>
  <si>
    <t xml:space="preserve"> インフラ資産</t>
    <rPh sb="5" eb="7">
      <t>シサン</t>
    </rPh>
    <phoneticPr fontId="9"/>
  </si>
  <si>
    <t>　　土地</t>
    <rPh sb="2" eb="4">
      <t>トチ</t>
    </rPh>
    <phoneticPr fontId="16"/>
  </si>
  <si>
    <t>　　建物</t>
    <rPh sb="2" eb="4">
      <t>タテモノ</t>
    </rPh>
    <phoneticPr fontId="9"/>
  </si>
  <si>
    <t xml:space="preserve"> 物品</t>
    <rPh sb="1" eb="3">
      <t>ブッピン</t>
    </rPh>
    <phoneticPr fontId="16"/>
  </si>
  <si>
    <t>合計</t>
    <rPh sb="0" eb="2">
      <t>ゴウケイ</t>
    </rPh>
    <phoneticPr fontId="16"/>
  </si>
  <si>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9"/>
  </si>
  <si>
    <t>生活インフラ・
国土保全</t>
    <rPh sb="0" eb="2">
      <t>セイカツ</t>
    </rPh>
    <rPh sb="8" eb="10">
      <t>コクド</t>
    </rPh>
    <rPh sb="10" eb="12">
      <t>ホゼン</t>
    </rPh>
    <phoneticPr fontId="16"/>
  </si>
  <si>
    <t>教育</t>
    <rPh sb="0" eb="2">
      <t>キョウイク</t>
    </rPh>
    <phoneticPr fontId="9"/>
  </si>
  <si>
    <t>福祉</t>
    <rPh sb="0" eb="2">
      <t>フクシ</t>
    </rPh>
    <phoneticPr fontId="9"/>
  </si>
  <si>
    <t>環境衛生</t>
    <rPh sb="0" eb="2">
      <t>カンキョウ</t>
    </rPh>
    <rPh sb="2" eb="4">
      <t>エイセイ</t>
    </rPh>
    <phoneticPr fontId="9"/>
  </si>
  <si>
    <t>産業振興</t>
    <rPh sb="0" eb="2">
      <t>サンギョウ</t>
    </rPh>
    <rPh sb="2" eb="4">
      <t>シンコウ</t>
    </rPh>
    <phoneticPr fontId="9"/>
  </si>
  <si>
    <t>消防</t>
    <rPh sb="0" eb="2">
      <t>ショウボウ</t>
    </rPh>
    <phoneticPr fontId="9"/>
  </si>
  <si>
    <t>総務</t>
    <rPh sb="0" eb="2">
      <t>ソウム</t>
    </rPh>
    <phoneticPr fontId="9"/>
  </si>
  <si>
    <t>合計</t>
    <rPh sb="0" eb="2">
      <t>ゴウケイ</t>
    </rPh>
    <phoneticPr fontId="9"/>
  </si>
  <si>
    <t>③投資及び出資金の明細</t>
    <phoneticPr fontId="5"/>
  </si>
  <si>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</si>
  <si>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</si>
  <si>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</si>
  <si>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</si>
  <si>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</si>
  <si>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</si>
  <si>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</si>
  <si>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</si>
  <si>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</si>
  <si>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　</t>
    <phoneticPr fontId="5"/>
  </si>
  <si>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</si>
  <si>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</si>
  <si>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</si>
  <si>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</si>
  <si>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</si>
  <si>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</si>
  <si>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</si>
  <si>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</si>
  <si>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</si>
  <si>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市場価格のないもののうち連結対象団体（会計）以外に対するもの</t>
    <rPh sb="19" eb="20">
      <t>カイ</t>
    </rPh>
    <rPh sb="20" eb="21">
      <t>ケイ</t>
    </rPh>
    <phoneticPr fontId="5"/>
  </si>
  <si>
    <t>相手先名</t>
    <phoneticPr fontId="5"/>
  </si>
  <si>
    <t>出資金額_x000D_
(A)</t>
  </si>
  <si>
    <t>強制評価減_x000D_
(H)</t>
  </si>
  <si>
    <t>貸借対照表計上額_x000D_
(A) - (H)_x000D_
(I)</t>
  </si>
  <si>
    <t>④基金の明細</t>
    <phoneticPr fontId="5"/>
  </si>
  <si>
    <t>種類</t>
  </si>
  <si>
    <t>現金預金</t>
  </si>
  <si>
    <t>有価証券</t>
  </si>
  <si>
    <t>土地</t>
  </si>
  <si>
    <t>その他</t>
  </si>
  <si>
    <t>合計_x000D_
(貸借対照表計上額)</t>
  </si>
  <si>
    <t>⑤貸付金の明細</t>
    <phoneticPr fontId="5"/>
  </si>
  <si>
    <t>相手先名または種別</t>
  </si>
  <si>
    <t>長期貸付金</t>
  </si>
  <si>
    <t>短期貸付金</t>
  </si>
  <si>
    <t>(参考)_x000D_
貸付金計</t>
  </si>
  <si>
    <t>貸借対照表計上額</t>
  </si>
  <si>
    <t>徴収不能引当金_x000D_
計上額</t>
  </si>
  <si>
    <t>　</t>
    <phoneticPr fontId="5"/>
  </si>
  <si>
    <t>⑥長期延滞債権の明細</t>
    <phoneticPr fontId="5"/>
  </si>
  <si>
    <t>【貸付金】</t>
  </si>
  <si>
    <t>【未収金】</t>
  </si>
  <si>
    <t>小計</t>
  </si>
  <si>
    <t>⑦未収金の明細</t>
    <phoneticPr fontId="5"/>
  </si>
  <si>
    <t>（２）負債項目の明細</t>
    <rPh sb="3" eb="5">
      <t>フサイ</t>
    </rPh>
    <phoneticPr fontId="5"/>
  </si>
  <si>
    <t>①地方債等（借入先別）の明細</t>
    <phoneticPr fontId="5"/>
  </si>
  <si>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</si>
  <si>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</si>
  <si>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</si>
  <si>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</si>
  <si>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</si>
  <si>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</si>
  <si>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</si>
  <si>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</si>
  <si>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</si>
  <si>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</si>
  <si>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</si>
  <si>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</si>
  <si>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</si>
  <si>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一般単独事業</t>
  </si>
  <si>
    <t>　その他</t>
  </si>
  <si>
    <t>【特別分】</t>
  </si>
  <si>
    <t>　臨時財政対策債</t>
  </si>
  <si>
    <t>　減税補てん債</t>
  </si>
  <si>
    <t>　退職手当債</t>
  </si>
  <si>
    <t>　合計</t>
  </si>
  <si>
    <t>②地方債等（利率別）の明細</t>
    <phoneticPr fontId="5"/>
  </si>
  <si>
    <t>1.5%以下</t>
  </si>
  <si>
    <t>1.5%超_x000D_
2.0%以下</t>
  </si>
  <si>
    <t>2.0%超_x000D_
2.5%以下</t>
  </si>
  <si>
    <t>2.5%超_x000D_
3.0%以下</t>
  </si>
  <si>
    <t>3.0%超_x000D_
3.5%以下</t>
  </si>
  <si>
    <t>3.5%超_x000D_
4.0%以下</t>
  </si>
  <si>
    <t>4.0%超</t>
  </si>
  <si>
    <t>(参考)_x000D_
加重平均_x000D_
利率</t>
  </si>
  <si>
    <t>③地方債等（返済期間別）の明細</t>
    <phoneticPr fontId="5"/>
  </si>
  <si>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</si>
  <si>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</si>
  <si>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</si>
  <si>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</si>
  <si>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</si>
  <si>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</si>
  <si>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</si>
  <si>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</si>
  <si>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</si>
  <si>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特定の契約条項が_x000D_
付された地方債等残高</t>
  </si>
  <si>
    <t>契約条項の概要</t>
  </si>
  <si>
    <t>⑤引当金の明細</t>
    <phoneticPr fontId="5"/>
  </si>
  <si>
    <t>区分</t>
  </si>
  <si>
    <t>前年度末残高</t>
  </si>
  <si>
    <t>本年度増加額</t>
  </si>
  <si>
    <t>本年度減少額</t>
  </si>
  <si>
    <t>本年度末残高</t>
  </si>
  <si>
    <t>目的使用</t>
  </si>
  <si>
    <t>退職手当引当金</t>
    <rPh sb="0" eb="2">
      <t>タイショク</t>
    </rPh>
    <rPh sb="2" eb="4">
      <t>テアテ</t>
    </rPh>
    <rPh sb="4" eb="6">
      <t>ヒキアテ</t>
    </rPh>
    <rPh sb="6" eb="7">
      <t>キン</t>
    </rPh>
    <phoneticPr fontId="5"/>
  </si>
  <si>
    <t>賞与引当金</t>
    <rPh sb="0" eb="2">
      <t>ショウヨ</t>
    </rPh>
    <rPh sb="2" eb="4">
      <t>ヒキアテ</t>
    </rPh>
    <rPh sb="4" eb="5">
      <t>キン</t>
    </rPh>
    <phoneticPr fontId="5"/>
  </si>
  <si>
    <t>２．行政コスト計算書の内容に関する明細</t>
    <rPh sb="2" eb="4">
      <t>ギョウセイ</t>
    </rPh>
    <rPh sb="7" eb="10">
      <t>ケイサンショ</t>
    </rPh>
    <rPh sb="11" eb="13">
      <t>ナイヨウ</t>
    </rPh>
    <rPh sb="14" eb="15">
      <t>カン</t>
    </rPh>
    <rPh sb="17" eb="19">
      <t>メイサイ</t>
    </rPh>
    <phoneticPr fontId="9"/>
  </si>
  <si>
    <t>（１）補助金等の明細</t>
    <phoneticPr fontId="5"/>
  </si>
  <si>
    <t>名称</t>
  </si>
  <si>
    <t>相手先</t>
  </si>
  <si>
    <t>支出目的</t>
  </si>
  <si>
    <t>計</t>
  </si>
  <si>
    <t>３．純資産変動計算書の内容に関する明細</t>
    <rPh sb="2" eb="5">
      <t>ジュンシサン</t>
    </rPh>
    <rPh sb="5" eb="7">
      <t>ヘンドウ</t>
    </rPh>
    <rPh sb="7" eb="9">
      <t>ケイサン</t>
    </rPh>
    <rPh sb="9" eb="10">
      <t>ショ</t>
    </rPh>
    <rPh sb="11" eb="13">
      <t>ナイヨウ</t>
    </rPh>
    <rPh sb="14" eb="15">
      <t>カン</t>
    </rPh>
    <rPh sb="17" eb="19">
      <t>メイサイ</t>
    </rPh>
    <phoneticPr fontId="9"/>
  </si>
  <si>
    <t>会計</t>
  </si>
  <si>
    <t>財源の内容</t>
  </si>
  <si>
    <t>税収等</t>
  </si>
  <si>
    <t>国県等補助金</t>
  </si>
  <si>
    <t>資本的_x000D_
補助金</t>
  </si>
  <si>
    <t>経常的_x000D_
補助金</t>
  </si>
  <si>
    <t>４．資金収支計算書の内容に関する明細</t>
    <rPh sb="2" eb="4">
      <t>シキン</t>
    </rPh>
    <rPh sb="4" eb="6">
      <t>シュウシ</t>
    </rPh>
    <rPh sb="6" eb="8">
      <t>ケイサン</t>
    </rPh>
    <rPh sb="8" eb="9">
      <t>ショ</t>
    </rPh>
    <rPh sb="10" eb="12">
      <t>ナイヨウ</t>
    </rPh>
    <rPh sb="13" eb="14">
      <t>カン</t>
    </rPh>
    <rPh sb="16" eb="18">
      <t>メイサイ</t>
    </rPh>
    <phoneticPr fontId="5"/>
  </si>
  <si>
    <t>資金の明細</t>
  </si>
  <si>
    <t>徴収不能引当金計上額</t>
    <phoneticPr fontId="5"/>
  </si>
  <si>
    <t>徴収不能引当金</t>
  </si>
  <si>
    <t>④特定の契約条項が付された地方債等の概要</t>
    <phoneticPr fontId="5"/>
  </si>
  <si>
    <t>地方交付税</t>
    <rPh sb="0" eb="2">
      <t>チホウ</t>
    </rPh>
    <rPh sb="2" eb="5">
      <t>コウフゼイ</t>
    </rPh>
    <phoneticPr fontId="5"/>
  </si>
  <si>
    <t>地方譲与税</t>
    <rPh sb="0" eb="2">
      <t>チホウ</t>
    </rPh>
    <rPh sb="2" eb="4">
      <t>ジョウヨ</t>
    </rPh>
    <rPh sb="4" eb="5">
      <t>ゼイ</t>
    </rPh>
    <phoneticPr fontId="5"/>
  </si>
  <si>
    <t>株式等譲渡所得割交付金</t>
    <rPh sb="0" eb="2">
      <t>カブシキ</t>
    </rPh>
    <rPh sb="2" eb="3">
      <t>トウ</t>
    </rPh>
    <rPh sb="3" eb="5">
      <t>ジョウト</t>
    </rPh>
    <rPh sb="5" eb="7">
      <t>ショトク</t>
    </rPh>
    <rPh sb="7" eb="8">
      <t>ワ</t>
    </rPh>
    <rPh sb="8" eb="11">
      <t>コウフキン</t>
    </rPh>
    <phoneticPr fontId="5"/>
  </si>
  <si>
    <t>利子割交付金</t>
    <rPh sb="0" eb="2">
      <t>リシ</t>
    </rPh>
    <rPh sb="2" eb="3">
      <t>ワリ</t>
    </rPh>
    <rPh sb="3" eb="6">
      <t>コウフキン</t>
    </rPh>
    <phoneticPr fontId="5"/>
  </si>
  <si>
    <t>配当割交付金</t>
    <rPh sb="0" eb="2">
      <t>ハイトウ</t>
    </rPh>
    <rPh sb="2" eb="3">
      <t>ワ</t>
    </rPh>
    <rPh sb="3" eb="6">
      <t>コウフキン</t>
    </rPh>
    <phoneticPr fontId="5"/>
  </si>
  <si>
    <t>地方消費税交付金</t>
    <rPh sb="0" eb="2">
      <t>チホウ</t>
    </rPh>
    <rPh sb="2" eb="5">
      <t>ショウヒゼイ</t>
    </rPh>
    <rPh sb="5" eb="8">
      <t>コウフキン</t>
    </rPh>
    <phoneticPr fontId="5"/>
  </si>
  <si>
    <t>地方特例交付金</t>
    <rPh sb="0" eb="2">
      <t>チホウ</t>
    </rPh>
    <rPh sb="2" eb="4">
      <t>トクレイ</t>
    </rPh>
    <rPh sb="4" eb="7">
      <t>コウフキン</t>
    </rPh>
    <phoneticPr fontId="5"/>
  </si>
  <si>
    <t>交通安全対策特別交付金</t>
    <rPh sb="0" eb="2">
      <t>コウツウ</t>
    </rPh>
    <rPh sb="2" eb="4">
      <t>アンゼン</t>
    </rPh>
    <rPh sb="4" eb="6">
      <t>タイサク</t>
    </rPh>
    <rPh sb="6" eb="8">
      <t>トクベツ</t>
    </rPh>
    <rPh sb="8" eb="11">
      <t>コウフキン</t>
    </rPh>
    <phoneticPr fontId="5"/>
  </si>
  <si>
    <t>分担金及び負担金</t>
    <rPh sb="0" eb="3">
      <t>ブンタンキン</t>
    </rPh>
    <rPh sb="3" eb="4">
      <t>オヨ</t>
    </rPh>
    <rPh sb="5" eb="8">
      <t>フタンキン</t>
    </rPh>
    <phoneticPr fontId="5"/>
  </si>
  <si>
    <t>国庫支出金</t>
    <rPh sb="0" eb="2">
      <t>コッコ</t>
    </rPh>
    <rPh sb="2" eb="5">
      <t>シシュツキン</t>
    </rPh>
    <phoneticPr fontId="5"/>
  </si>
  <si>
    <t>県支出金</t>
    <rPh sb="0" eb="1">
      <t>ケン</t>
    </rPh>
    <rPh sb="1" eb="4">
      <t>シシュツキン</t>
    </rPh>
    <phoneticPr fontId="5"/>
  </si>
  <si>
    <t>寄付金</t>
    <rPh sb="0" eb="3">
      <t>キフキン</t>
    </rPh>
    <phoneticPr fontId="5"/>
  </si>
  <si>
    <t>当年度未収金及び長期延滞債権</t>
    <rPh sb="0" eb="2">
      <t>トウネン</t>
    </rPh>
    <rPh sb="2" eb="3">
      <t>ド</t>
    </rPh>
    <rPh sb="3" eb="5">
      <t>ミシュウ</t>
    </rPh>
    <rPh sb="5" eb="6">
      <t>キン</t>
    </rPh>
    <rPh sb="6" eb="7">
      <t>オヨ</t>
    </rPh>
    <rPh sb="8" eb="10">
      <t>チョウキ</t>
    </rPh>
    <rPh sb="10" eb="12">
      <t>エンタイ</t>
    </rPh>
    <rPh sb="12" eb="14">
      <t>サイケン</t>
    </rPh>
    <phoneticPr fontId="5"/>
  </si>
  <si>
    <t>前年度未収金及び長期延滞債権</t>
    <rPh sb="0" eb="3">
      <t>ゼンネンド</t>
    </rPh>
    <rPh sb="3" eb="5">
      <t>ミシュウ</t>
    </rPh>
    <rPh sb="5" eb="6">
      <t>キン</t>
    </rPh>
    <rPh sb="6" eb="7">
      <t>オヨ</t>
    </rPh>
    <rPh sb="8" eb="10">
      <t>チョウキ</t>
    </rPh>
    <rPh sb="10" eb="12">
      <t>エンタイ</t>
    </rPh>
    <rPh sb="12" eb="14">
      <t>サイケン</t>
    </rPh>
    <phoneticPr fontId="5"/>
  </si>
  <si>
    <t>市場価格のないもののうち連結対象団体（会計）に対するもの</t>
    <rPh sb="19" eb="20">
      <t>カイ</t>
    </rPh>
    <rPh sb="20" eb="21">
      <t>ケイ</t>
    </rPh>
    <phoneticPr fontId="5"/>
  </si>
  <si>
    <t>該当なし</t>
    <rPh sb="0" eb="2">
      <t>ガイトウ</t>
    </rPh>
    <phoneticPr fontId="5"/>
  </si>
  <si>
    <t>合計</t>
    <rPh sb="0" eb="2">
      <t>ゴウケイ</t>
    </rPh>
    <phoneticPr fontId="5"/>
  </si>
  <si>
    <t>（１）財源の明細</t>
    <phoneticPr fontId="5"/>
  </si>
  <si>
    <t>一般会計</t>
    <phoneticPr fontId="5"/>
  </si>
  <si>
    <t>税収等</t>
    <phoneticPr fontId="5"/>
  </si>
  <si>
    <t>国県等補助金</t>
    <phoneticPr fontId="5"/>
  </si>
  <si>
    <t>村税</t>
    <rPh sb="0" eb="2">
      <t>ソンゼイ</t>
    </rPh>
    <phoneticPr fontId="5"/>
  </si>
  <si>
    <t>負担金　農林水産費負担金　農林水産費負担金</t>
  </si>
  <si>
    <t>財産売払収入　物品売払収入　物品売払収入</t>
  </si>
  <si>
    <t>貸付金元利収入　貸付金元利収入　奨学金貸付収入</t>
  </si>
  <si>
    <t>使用料　総務使用料　総務使用料</t>
  </si>
  <si>
    <t>繰入金（財産区繰入金）</t>
    <rPh sb="0" eb="2">
      <t>クリイレ</t>
    </rPh>
    <rPh sb="2" eb="3">
      <t>キン</t>
    </rPh>
    <rPh sb="4" eb="6">
      <t>ザイサン</t>
    </rPh>
    <rPh sb="6" eb="7">
      <t>ク</t>
    </rPh>
    <rPh sb="7" eb="9">
      <t>クリイレ</t>
    </rPh>
    <rPh sb="9" eb="10">
      <t>キン</t>
    </rPh>
    <phoneticPr fontId="5"/>
  </si>
  <si>
    <t>奨学金貸付金</t>
  </si>
  <si>
    <t>ふるさと活性化公社貸付金</t>
  </si>
  <si>
    <t>投資損失引当金</t>
    <rPh sb="0" eb="2">
      <t>トウシ</t>
    </rPh>
    <rPh sb="2" eb="4">
      <t>ソンシツ</t>
    </rPh>
    <rPh sb="4" eb="6">
      <t>ヒキアテ</t>
    </rPh>
    <rPh sb="6" eb="7">
      <t>キン</t>
    </rPh>
    <phoneticPr fontId="5"/>
  </si>
  <si>
    <t>環境性能割交付金</t>
    <rPh sb="0" eb="2">
      <t>カンキョウ</t>
    </rPh>
    <rPh sb="2" eb="4">
      <t>セイノウ</t>
    </rPh>
    <rPh sb="4" eb="5">
      <t>ワリ</t>
    </rPh>
    <rPh sb="5" eb="8">
      <t>コウフキン</t>
    </rPh>
    <phoneticPr fontId="5"/>
  </si>
  <si>
    <t>他団体への公共施設等整備補助金等
(所有外資産分)</t>
    <phoneticPr fontId="5"/>
  </si>
  <si>
    <t>-</t>
  </si>
  <si>
    <t>特定個人情報の提供の求め等に係る電子計算機の設置等関連事務の委任に係る交付金</t>
  </si>
  <si>
    <t>総務管理費</t>
    <rPh sb="0" eb="5">
      <t>ソウムカンリヒ</t>
    </rPh>
    <phoneticPr fontId="5"/>
  </si>
  <si>
    <t>企画振興費</t>
    <rPh sb="0" eb="2">
      <t>キカク</t>
    </rPh>
    <rPh sb="2" eb="4">
      <t>シンコウ</t>
    </rPh>
    <rPh sb="4" eb="5">
      <t>ヒ</t>
    </rPh>
    <phoneticPr fontId="5"/>
  </si>
  <si>
    <t>村社会福祉協議会補助金</t>
  </si>
  <si>
    <t>社会福祉費</t>
    <rPh sb="0" eb="2">
      <t>シャカイ</t>
    </rPh>
    <rPh sb="2" eb="4">
      <t>フクシ</t>
    </rPh>
    <rPh sb="4" eb="5">
      <t>ヒ</t>
    </rPh>
    <phoneticPr fontId="5"/>
  </si>
  <si>
    <t>児童福祉費</t>
    <rPh sb="0" eb="2">
      <t>ジドウ</t>
    </rPh>
    <rPh sb="2" eb="4">
      <t>フクシ</t>
    </rPh>
    <rPh sb="4" eb="5">
      <t>ヒ</t>
    </rPh>
    <phoneticPr fontId="5"/>
  </si>
  <si>
    <t>保健衛生費</t>
    <rPh sb="0" eb="2">
      <t>ホケン</t>
    </rPh>
    <rPh sb="2" eb="5">
      <t>エイセイヒ</t>
    </rPh>
    <phoneticPr fontId="5"/>
  </si>
  <si>
    <t>十和田地域広域事務組合負担金</t>
  </si>
  <si>
    <t>合併浄化槽整備費補助金</t>
  </si>
  <si>
    <t>農業費</t>
    <rPh sb="0" eb="2">
      <t>ノウギョウ</t>
    </rPh>
    <rPh sb="2" eb="3">
      <t>ヒ</t>
    </rPh>
    <phoneticPr fontId="5"/>
  </si>
  <si>
    <t>葉たばこ振興対策事業補助</t>
  </si>
  <si>
    <t>有機資源活用促進事業補助</t>
  </si>
  <si>
    <t>にんにくセンチュウ防除対策事業費補助</t>
  </si>
  <si>
    <t>畜産経営安定支援事業補助</t>
  </si>
  <si>
    <t>中山間地域等直接支払事業交付金</t>
  </si>
  <si>
    <t>機構集積協力金等</t>
  </si>
  <si>
    <t>林業費</t>
    <rPh sb="0" eb="2">
      <t>リンギョウ</t>
    </rPh>
    <rPh sb="2" eb="3">
      <t>ヒ</t>
    </rPh>
    <phoneticPr fontId="5"/>
  </si>
  <si>
    <t>造林等推進事業補助</t>
  </si>
  <si>
    <t>中山間地域総合整備事業負担金</t>
  </si>
  <si>
    <t>広域農道等路面補修負担金</t>
  </si>
  <si>
    <t>商工費</t>
    <rPh sb="0" eb="2">
      <t>ショウコウ</t>
    </rPh>
    <rPh sb="2" eb="3">
      <t>ヒ</t>
    </rPh>
    <phoneticPr fontId="5"/>
  </si>
  <si>
    <t>地域商工業総合振興事業補助金</t>
  </si>
  <si>
    <t>新郷村商店活性化こども商品券</t>
  </si>
  <si>
    <t>新郷温泉館食堂運営助成金</t>
  </si>
  <si>
    <t>消防費</t>
    <rPh sb="0" eb="2">
      <t>ショウボウ</t>
    </rPh>
    <rPh sb="2" eb="3">
      <t>ヒ</t>
    </rPh>
    <phoneticPr fontId="5"/>
  </si>
  <si>
    <t>八戸地域広域事務組合負担金</t>
  </si>
  <si>
    <t>その他の補助金</t>
    <rPh sb="2" eb="3">
      <t>タ</t>
    </rPh>
    <rPh sb="4" eb="7">
      <t>ホジョキン</t>
    </rPh>
    <phoneticPr fontId="5"/>
  </si>
  <si>
    <t>法人事業税交付金</t>
    <rPh sb="0" eb="2">
      <t>ホウジン</t>
    </rPh>
    <rPh sb="2" eb="5">
      <t>ジギョウゼイ</t>
    </rPh>
    <rPh sb="5" eb="8">
      <t>コウフキン</t>
    </rPh>
    <phoneticPr fontId="5"/>
  </si>
  <si>
    <t>(参考)財産に関する
調書記載額（単位：千円）</t>
    <rPh sb="17" eb="19">
      <t>タンイ</t>
    </rPh>
    <rPh sb="20" eb="22">
      <t>センエン</t>
    </rPh>
    <phoneticPr fontId="5"/>
  </si>
  <si>
    <t>国民健康保険事業財政調整基金</t>
    <rPh sb="0" eb="2">
      <t>コクミン</t>
    </rPh>
    <rPh sb="2" eb="4">
      <t>ケンコウ</t>
    </rPh>
    <rPh sb="4" eb="6">
      <t>ホケン</t>
    </rPh>
    <rPh sb="6" eb="8">
      <t>ジギョウ</t>
    </rPh>
    <rPh sb="8" eb="10">
      <t>ザイセイ</t>
    </rPh>
    <rPh sb="10" eb="12">
      <t>チョウセイ</t>
    </rPh>
    <rPh sb="12" eb="14">
      <t>キキン</t>
    </rPh>
    <phoneticPr fontId="2"/>
  </si>
  <si>
    <t>介護保険財政調整基金</t>
    <rPh sb="0" eb="2">
      <t>カイゴ</t>
    </rPh>
    <rPh sb="2" eb="4">
      <t>ホケン</t>
    </rPh>
    <rPh sb="4" eb="6">
      <t>ザイセイ</t>
    </rPh>
    <rPh sb="6" eb="8">
      <t>チョウセイ</t>
    </rPh>
    <rPh sb="8" eb="10">
      <t>キキン</t>
    </rPh>
    <phoneticPr fontId="2"/>
  </si>
  <si>
    <t>国民健康保険税等</t>
  </si>
  <si>
    <t>後期高齢者医療　後期高齢者医療保険料</t>
  </si>
  <si>
    <t>介護保険　介護保険料　第1号被保険者保険料</t>
  </si>
  <si>
    <t>国民健康保険保険給付費</t>
    <rPh sb="0" eb="2">
      <t>コクミン</t>
    </rPh>
    <rPh sb="2" eb="4">
      <t>ケンコウ</t>
    </rPh>
    <rPh sb="4" eb="6">
      <t>ホケン</t>
    </rPh>
    <rPh sb="6" eb="8">
      <t>ホケン</t>
    </rPh>
    <rPh sb="8" eb="10">
      <t>キュウフ</t>
    </rPh>
    <rPh sb="10" eb="11">
      <t>ヒ</t>
    </rPh>
    <phoneticPr fontId="4"/>
  </si>
  <si>
    <t>国民健康保険事業費納付金</t>
    <rPh sb="0" eb="2">
      <t>コクミン</t>
    </rPh>
    <rPh sb="2" eb="4">
      <t>ケンコウ</t>
    </rPh>
    <rPh sb="4" eb="6">
      <t>ホケン</t>
    </rPh>
    <rPh sb="6" eb="9">
      <t>ジギョウヒ</t>
    </rPh>
    <rPh sb="9" eb="12">
      <t>ノウフキン</t>
    </rPh>
    <phoneticPr fontId="4"/>
  </si>
  <si>
    <t>保険給付費</t>
    <rPh sb="0" eb="2">
      <t>ホケン</t>
    </rPh>
    <rPh sb="2" eb="4">
      <t>キュウフ</t>
    </rPh>
    <rPh sb="4" eb="5">
      <t>ヒ</t>
    </rPh>
    <phoneticPr fontId="4"/>
  </si>
  <si>
    <t>事業費納付金</t>
    <rPh sb="0" eb="6">
      <t>ジギョウヒノウフキン</t>
    </rPh>
    <phoneticPr fontId="4"/>
  </si>
  <si>
    <t>青森県後期高齢者医療広域連合</t>
  </si>
  <si>
    <t>高齢者医療広域連合市町村負担金</t>
  </si>
  <si>
    <t>介護保険保険給付費</t>
    <rPh sb="0" eb="2">
      <t>カイゴ</t>
    </rPh>
    <rPh sb="2" eb="4">
      <t>ホケン</t>
    </rPh>
    <rPh sb="4" eb="6">
      <t>ホケン</t>
    </rPh>
    <rPh sb="6" eb="8">
      <t>キュウフ</t>
    </rPh>
    <rPh sb="8" eb="9">
      <t>ヒ</t>
    </rPh>
    <phoneticPr fontId="4"/>
  </si>
  <si>
    <t>一般会計</t>
    <rPh sb="0" eb="2">
      <t>イッパン</t>
    </rPh>
    <rPh sb="2" eb="4">
      <t>カイケイ</t>
    </rPh>
    <phoneticPr fontId="5"/>
  </si>
  <si>
    <t>国民健康保険特別会計</t>
  </si>
  <si>
    <t>後期高齢者医療特別会計</t>
  </si>
  <si>
    <t>介護保険特別会計</t>
  </si>
  <si>
    <t>国民健康保険診療所特別会計</t>
    <rPh sb="0" eb="2">
      <t>コクミン</t>
    </rPh>
    <rPh sb="2" eb="4">
      <t>ケンコウ</t>
    </rPh>
    <rPh sb="4" eb="6">
      <t>ホケン</t>
    </rPh>
    <rPh sb="6" eb="8">
      <t>シンリョウ</t>
    </rPh>
    <rPh sb="8" eb="9">
      <t>ジョ</t>
    </rPh>
    <rPh sb="9" eb="11">
      <t>トクベツ</t>
    </rPh>
    <rPh sb="11" eb="13">
      <t>カイケイ</t>
    </rPh>
    <phoneticPr fontId="3"/>
  </si>
  <si>
    <t>全体会計　合計</t>
    <rPh sb="0" eb="2">
      <t>ゼンタイ</t>
    </rPh>
    <rPh sb="2" eb="4">
      <t>カイケイ</t>
    </rPh>
    <phoneticPr fontId="5"/>
  </si>
  <si>
    <t>特別会計</t>
    <rPh sb="0" eb="2">
      <t>トクベツ</t>
    </rPh>
    <rPh sb="2" eb="4">
      <t>カイケイ</t>
    </rPh>
    <phoneticPr fontId="5"/>
  </si>
  <si>
    <t>国民健康保険税</t>
    <rPh sb="0" eb="2">
      <t>コクミン</t>
    </rPh>
    <rPh sb="2" eb="4">
      <t>ケンコウ</t>
    </rPh>
    <rPh sb="4" eb="6">
      <t>ホケン</t>
    </rPh>
    <rPh sb="6" eb="7">
      <t>ゼイ</t>
    </rPh>
    <phoneticPr fontId="5"/>
  </si>
  <si>
    <t>介護保険料</t>
    <rPh sb="0" eb="2">
      <t>カイゴ</t>
    </rPh>
    <rPh sb="2" eb="4">
      <t>ホケン</t>
    </rPh>
    <rPh sb="4" eb="5">
      <t>リョウ</t>
    </rPh>
    <phoneticPr fontId="5"/>
  </si>
  <si>
    <t>支払基金交付金</t>
    <rPh sb="0" eb="2">
      <t>シハライ</t>
    </rPh>
    <rPh sb="2" eb="4">
      <t>キキン</t>
    </rPh>
    <rPh sb="4" eb="7">
      <t>コウフキン</t>
    </rPh>
    <phoneticPr fontId="5"/>
  </si>
  <si>
    <t>後期高齢者医療保険料</t>
    <rPh sb="0" eb="2">
      <t>コウキ</t>
    </rPh>
    <rPh sb="2" eb="5">
      <t>コウレイシャ</t>
    </rPh>
    <rPh sb="5" eb="7">
      <t>イリョウ</t>
    </rPh>
    <rPh sb="7" eb="9">
      <t>ホケン</t>
    </rPh>
    <rPh sb="9" eb="10">
      <t>リョウ</t>
    </rPh>
    <phoneticPr fontId="5"/>
  </si>
  <si>
    <t>税収等の当年度未収金及び長期延滞債権</t>
    <rPh sb="0" eb="3">
      <t>ゼイシュウトウ</t>
    </rPh>
    <rPh sb="4" eb="6">
      <t>トウネン</t>
    </rPh>
    <rPh sb="6" eb="7">
      <t>ド</t>
    </rPh>
    <rPh sb="7" eb="9">
      <t>ミシュウ</t>
    </rPh>
    <rPh sb="9" eb="10">
      <t>キン</t>
    </rPh>
    <rPh sb="10" eb="11">
      <t>オヨ</t>
    </rPh>
    <rPh sb="12" eb="14">
      <t>チョウキ</t>
    </rPh>
    <rPh sb="14" eb="16">
      <t>エンタイ</t>
    </rPh>
    <rPh sb="16" eb="18">
      <t>サイケン</t>
    </rPh>
    <phoneticPr fontId="5"/>
  </si>
  <si>
    <t>税収等の前年度未収金及び長期延滞債権</t>
    <rPh sb="0" eb="3">
      <t>ゼイシュウトウ</t>
    </rPh>
    <rPh sb="4" eb="7">
      <t>ゼンネンド</t>
    </rPh>
    <rPh sb="7" eb="9">
      <t>ミシュウ</t>
    </rPh>
    <rPh sb="9" eb="10">
      <t>キン</t>
    </rPh>
    <rPh sb="10" eb="11">
      <t>オヨ</t>
    </rPh>
    <rPh sb="12" eb="14">
      <t>チョウキ</t>
    </rPh>
    <rPh sb="14" eb="16">
      <t>エンタイ</t>
    </rPh>
    <rPh sb="16" eb="18">
      <t>サイケン</t>
    </rPh>
    <phoneticPr fontId="5"/>
  </si>
  <si>
    <t>資本的
補助金</t>
    <phoneticPr fontId="5"/>
  </si>
  <si>
    <t>経常的
補助金</t>
    <phoneticPr fontId="5"/>
  </si>
  <si>
    <t>全体会計</t>
    <rPh sb="0" eb="2">
      <t>ゼンタイ</t>
    </rPh>
    <rPh sb="2" eb="4">
      <t>カイケイ</t>
    </rPh>
    <phoneticPr fontId="5"/>
  </si>
  <si>
    <t>計</t>
    <rPh sb="0" eb="1">
      <t>ケイ</t>
    </rPh>
    <phoneticPr fontId="5"/>
  </si>
  <si>
    <t>全体会計　小計</t>
    <rPh sb="0" eb="2">
      <t>ゼンタイ</t>
    </rPh>
    <rPh sb="2" eb="4">
      <t>カイケイ</t>
    </rPh>
    <rPh sb="5" eb="7">
      <t>ショウケイ</t>
    </rPh>
    <phoneticPr fontId="5"/>
  </si>
  <si>
    <t>青森県国民健康保険団体連合会</t>
    <rPh sb="3" eb="5">
      <t>コクミン</t>
    </rPh>
    <rPh sb="5" eb="7">
      <t>ケンコウ</t>
    </rPh>
    <rPh sb="7" eb="9">
      <t>ホケン</t>
    </rPh>
    <rPh sb="9" eb="11">
      <t>ダンタイ</t>
    </rPh>
    <rPh sb="11" eb="13">
      <t>レンゴウ</t>
    </rPh>
    <rPh sb="13" eb="14">
      <t>カイ</t>
    </rPh>
    <phoneticPr fontId="5"/>
  </si>
  <si>
    <t>一般被保険者、退職被保険者</t>
    <rPh sb="0" eb="2">
      <t>イッパン</t>
    </rPh>
    <rPh sb="2" eb="6">
      <t>ヒホケンシャ</t>
    </rPh>
    <rPh sb="7" eb="9">
      <t>タイショク</t>
    </rPh>
    <rPh sb="9" eb="13">
      <t>ヒホケンシャ</t>
    </rPh>
    <phoneticPr fontId="5"/>
  </si>
  <si>
    <t>八戸地域広域市町村圏事務組合</t>
    <rPh sb="0" eb="2">
      <t>ハチノヘ</t>
    </rPh>
    <rPh sb="2" eb="4">
      <t>チイキ</t>
    </rPh>
    <rPh sb="4" eb="6">
      <t>コウイキ</t>
    </rPh>
    <rPh sb="6" eb="9">
      <t>シチョウソン</t>
    </rPh>
    <rPh sb="9" eb="10">
      <t>ケン</t>
    </rPh>
    <rPh sb="10" eb="12">
      <t>ジム</t>
    </rPh>
    <rPh sb="12" eb="14">
      <t>クミアイ</t>
    </rPh>
    <phoneticPr fontId="5"/>
  </si>
  <si>
    <t>川代地区集落協定他</t>
    <rPh sb="0" eb="2">
      <t>カワダイ</t>
    </rPh>
    <rPh sb="2" eb="4">
      <t>チク</t>
    </rPh>
    <rPh sb="4" eb="6">
      <t>シュウラク</t>
    </rPh>
    <rPh sb="6" eb="8">
      <t>キョウテイ</t>
    </rPh>
    <rPh sb="8" eb="9">
      <t>ホカ</t>
    </rPh>
    <phoneticPr fontId="5"/>
  </si>
  <si>
    <t>新郷村社会福祉協議会</t>
    <rPh sb="0" eb="2">
      <t>シンゴウ</t>
    </rPh>
    <rPh sb="2" eb="3">
      <t>ムラ</t>
    </rPh>
    <rPh sb="3" eb="5">
      <t>シャカイ</t>
    </rPh>
    <rPh sb="5" eb="7">
      <t>フクシ</t>
    </rPh>
    <rPh sb="7" eb="10">
      <t>キョウギカイ</t>
    </rPh>
    <phoneticPr fontId="5"/>
  </si>
  <si>
    <t>十和田地域広域事務組合</t>
    <rPh sb="0" eb="3">
      <t>トワダ</t>
    </rPh>
    <rPh sb="3" eb="5">
      <t>チイキ</t>
    </rPh>
    <rPh sb="5" eb="7">
      <t>コウイキ</t>
    </rPh>
    <rPh sb="7" eb="9">
      <t>ジム</t>
    </rPh>
    <rPh sb="9" eb="11">
      <t>クミアイ</t>
    </rPh>
    <phoneticPr fontId="5"/>
  </si>
  <si>
    <t>東北電力株式会社（9506）</t>
    <rPh sb="0" eb="4">
      <t>トウホクデンリョク</t>
    </rPh>
    <rPh sb="4" eb="8">
      <t>カブシキガイシャ</t>
    </rPh>
    <phoneticPr fontId="16"/>
  </si>
  <si>
    <t>雪印メグミルク株式会社（2270）</t>
    <rPh sb="0" eb="2">
      <t>ユキジルシ</t>
    </rPh>
    <rPh sb="7" eb="11">
      <t>カブシキガイシャ</t>
    </rPh>
    <phoneticPr fontId="16"/>
  </si>
  <si>
    <t>新郷村ふるさと活性化公社</t>
    <rPh sb="0" eb="2">
      <t>シンゴウ</t>
    </rPh>
    <rPh sb="2" eb="3">
      <t>ムラ</t>
    </rPh>
    <rPh sb="7" eb="10">
      <t>カッセイカ</t>
    </rPh>
    <rPh sb="10" eb="12">
      <t>コウシャ</t>
    </rPh>
    <phoneticPr fontId="16"/>
  </si>
  <si>
    <t>㈱ラジオ青森（青森放送㈱）</t>
    <rPh sb="4" eb="6">
      <t>アオモリ</t>
    </rPh>
    <rPh sb="7" eb="9">
      <t>アオモリ</t>
    </rPh>
    <rPh sb="9" eb="11">
      <t>ホウソウ</t>
    </rPh>
    <phoneticPr fontId="16"/>
  </si>
  <si>
    <t>青森県りんご振興株式会社</t>
    <rPh sb="0" eb="2">
      <t>アオモリ</t>
    </rPh>
    <rPh sb="2" eb="3">
      <t>ケン</t>
    </rPh>
    <rPh sb="6" eb="10">
      <t>シンコウカブシキ</t>
    </rPh>
    <rPh sb="10" eb="12">
      <t>ガイシャ</t>
    </rPh>
    <phoneticPr fontId="16"/>
  </si>
  <si>
    <t>南部バス株式会社</t>
    <rPh sb="0" eb="2">
      <t>ナンブ</t>
    </rPh>
    <rPh sb="4" eb="8">
      <t>カブシキガイシャ</t>
    </rPh>
    <phoneticPr fontId="16"/>
  </si>
  <si>
    <t>青森県青果物価格安定基金協会</t>
    <rPh sb="0" eb="3">
      <t>アオモリケン</t>
    </rPh>
    <rPh sb="3" eb="6">
      <t>セイカブツ</t>
    </rPh>
    <rPh sb="6" eb="8">
      <t>カカク</t>
    </rPh>
    <rPh sb="8" eb="10">
      <t>アンテイ</t>
    </rPh>
    <rPh sb="10" eb="12">
      <t>キキン</t>
    </rPh>
    <rPh sb="12" eb="14">
      <t>キョウカイ</t>
    </rPh>
    <phoneticPr fontId="16"/>
  </si>
  <si>
    <t>青森県農業信用基金協会</t>
    <rPh sb="0" eb="3">
      <t>アオモリケン</t>
    </rPh>
    <rPh sb="3" eb="5">
      <t>ノウギョウ</t>
    </rPh>
    <rPh sb="5" eb="7">
      <t>シンヨウ</t>
    </rPh>
    <rPh sb="7" eb="9">
      <t>キキン</t>
    </rPh>
    <rPh sb="9" eb="11">
      <t>キョウカイ</t>
    </rPh>
    <phoneticPr fontId="16"/>
  </si>
  <si>
    <t>青森県肉用子牛価格安定基金協会
　　　（一社）青森県畜産協会</t>
    <rPh sb="0" eb="3">
      <t>アオモリケン</t>
    </rPh>
    <rPh sb="3" eb="5">
      <t>ニクヨウ</t>
    </rPh>
    <rPh sb="5" eb="7">
      <t>コウシ</t>
    </rPh>
    <rPh sb="7" eb="9">
      <t>カカク</t>
    </rPh>
    <rPh sb="9" eb="11">
      <t>アンテイ</t>
    </rPh>
    <rPh sb="11" eb="13">
      <t>キキン</t>
    </rPh>
    <rPh sb="13" eb="15">
      <t>キョウカイ</t>
    </rPh>
    <phoneticPr fontId="5"/>
  </si>
  <si>
    <t>三八地方森林組合</t>
    <rPh sb="0" eb="2">
      <t>サンパチ</t>
    </rPh>
    <rPh sb="2" eb="4">
      <t>チホウ</t>
    </rPh>
    <rPh sb="4" eb="6">
      <t>シンリン</t>
    </rPh>
    <rPh sb="6" eb="8">
      <t>クミアイ</t>
    </rPh>
    <phoneticPr fontId="16"/>
  </si>
  <si>
    <t>青森県産業振興協会
　　　（公社）青森県観光連盟</t>
    <rPh sb="0" eb="3">
      <t>アオモリケン</t>
    </rPh>
    <rPh sb="3" eb="5">
      <t>サンギョウ</t>
    </rPh>
    <rPh sb="5" eb="7">
      <t>シンコウ</t>
    </rPh>
    <rPh sb="7" eb="9">
      <t>キョウカイ</t>
    </rPh>
    <phoneticPr fontId="5"/>
  </si>
  <si>
    <t>太平森林組合</t>
    <rPh sb="0" eb="2">
      <t>タイヘイ</t>
    </rPh>
    <rPh sb="2" eb="4">
      <t>シンリン</t>
    </rPh>
    <rPh sb="4" eb="6">
      <t>クミアイ</t>
    </rPh>
    <phoneticPr fontId="16"/>
  </si>
  <si>
    <t>地方公営企業等金融機構
　　　（地方公共団体金融機構）</t>
    <rPh sb="0" eb="2">
      <t>チホウ</t>
    </rPh>
    <rPh sb="2" eb="4">
      <t>コウエイ</t>
    </rPh>
    <rPh sb="4" eb="7">
      <t>キギョウトウ</t>
    </rPh>
    <rPh sb="7" eb="9">
      <t>キンユウ</t>
    </rPh>
    <rPh sb="9" eb="11">
      <t>キコウ</t>
    </rPh>
    <rPh sb="16" eb="18">
      <t>チホウ</t>
    </rPh>
    <rPh sb="18" eb="20">
      <t>コウキョウ</t>
    </rPh>
    <rPh sb="20" eb="22">
      <t>ダンタイ</t>
    </rPh>
    <rPh sb="22" eb="24">
      <t>キンユウ</t>
    </rPh>
    <rPh sb="24" eb="26">
      <t>キコウ</t>
    </rPh>
    <phoneticPr fontId="5"/>
  </si>
  <si>
    <t>あおもり農林業支援センター基金
　　　（公社_あおもり農林業支援センター）</t>
    <rPh sb="4" eb="6">
      <t>ノウリン</t>
    </rPh>
    <rPh sb="6" eb="7">
      <t>ギョウ</t>
    </rPh>
    <rPh sb="7" eb="9">
      <t>シエン</t>
    </rPh>
    <rPh sb="13" eb="15">
      <t>キキン</t>
    </rPh>
    <phoneticPr fontId="5"/>
  </si>
  <si>
    <t>青森県信用保証協会</t>
    <rPh sb="0" eb="3">
      <t>アオモリケン</t>
    </rPh>
    <rPh sb="3" eb="5">
      <t>シンヨウ</t>
    </rPh>
    <rPh sb="5" eb="7">
      <t>ホショウ</t>
    </rPh>
    <rPh sb="7" eb="9">
      <t>キョウカイ</t>
    </rPh>
    <phoneticPr fontId="16"/>
  </si>
  <si>
    <t>迷ケ原森林観光開発協会</t>
    <rPh sb="0" eb="1">
      <t>マヨ</t>
    </rPh>
    <rPh sb="2" eb="3">
      <t>ハラ</t>
    </rPh>
    <rPh sb="3" eb="5">
      <t>シンリン</t>
    </rPh>
    <rPh sb="5" eb="7">
      <t>カンコウ</t>
    </rPh>
    <rPh sb="7" eb="9">
      <t>カイハツ</t>
    </rPh>
    <rPh sb="9" eb="11">
      <t>キョウカイ</t>
    </rPh>
    <phoneticPr fontId="16"/>
  </si>
  <si>
    <t>青森県出稼協会</t>
    <rPh sb="0" eb="3">
      <t>アオモリケン</t>
    </rPh>
    <rPh sb="3" eb="5">
      <t>デカセ</t>
    </rPh>
    <rPh sb="5" eb="7">
      <t>キョウカイ</t>
    </rPh>
    <phoneticPr fontId="16"/>
  </si>
  <si>
    <t>八戸地域地場産業振興センター</t>
    <rPh sb="0" eb="2">
      <t>ハチノヘ</t>
    </rPh>
    <rPh sb="2" eb="4">
      <t>チイキ</t>
    </rPh>
    <rPh sb="4" eb="6">
      <t>ジバ</t>
    </rPh>
    <rPh sb="6" eb="8">
      <t>サンギョウ</t>
    </rPh>
    <rPh sb="8" eb="10">
      <t>シンコウ</t>
    </rPh>
    <phoneticPr fontId="16"/>
  </si>
  <si>
    <t>暴力追放青森県民会議
　　　（公財_青森県暴力追放県民センター）</t>
    <rPh sb="0" eb="2">
      <t>ボウリョク</t>
    </rPh>
    <rPh sb="2" eb="4">
      <t>ツイホウ</t>
    </rPh>
    <rPh sb="4" eb="7">
      <t>アオモリケン</t>
    </rPh>
    <rPh sb="7" eb="8">
      <t>ミン</t>
    </rPh>
    <rPh sb="8" eb="10">
      <t>カイギ</t>
    </rPh>
    <rPh sb="15" eb="16">
      <t>コウ</t>
    </rPh>
    <rPh sb="16" eb="17">
      <t>ザイ</t>
    </rPh>
    <rPh sb="18" eb="21">
      <t>アオモリケン</t>
    </rPh>
    <rPh sb="21" eb="23">
      <t>ボウリョク</t>
    </rPh>
    <rPh sb="23" eb="25">
      <t>ツイホウ</t>
    </rPh>
    <rPh sb="25" eb="27">
      <t>ケンミン</t>
    </rPh>
    <phoneticPr fontId="5"/>
  </si>
  <si>
    <t>住民税非課税世帯等に対する臨時特別給付金</t>
    <phoneticPr fontId="5"/>
  </si>
  <si>
    <t>子育て世帯への臨時特別給付金</t>
  </si>
  <si>
    <t>地域介護・福祉空間整備等施設整備補助金</t>
  </si>
  <si>
    <t>良質米生産対策事業補助</t>
  </si>
  <si>
    <t>新郷村優良繁殖雌牛導入保留奨励事業</t>
  </si>
  <si>
    <t>バス路線維持費補助金</t>
    <phoneticPr fontId="5"/>
  </si>
  <si>
    <t>五戸町・新郷村地域商店街活性化事業助成金</t>
  </si>
  <si>
    <t>新商品開発販売促進等補助金</t>
    <phoneticPr fontId="5"/>
  </si>
  <si>
    <t>低所得の子育て世帯に対する子育て世帯生活支援特別給付金補助金</t>
  </si>
  <si>
    <t>新郷村みらいを創造する協議会事業補助金</t>
    <phoneticPr fontId="5"/>
  </si>
  <si>
    <t>空家等利活用事業費補助金</t>
    <phoneticPr fontId="5"/>
  </si>
  <si>
    <t>農業次世代人材投資事業補助</t>
  </si>
  <si>
    <t>小規模水道等施設整備費補助</t>
  </si>
  <si>
    <t>水道費</t>
    <rPh sb="0" eb="3">
      <t>スイドウヒ</t>
    </rPh>
    <phoneticPr fontId="5"/>
  </si>
  <si>
    <t>木の駅プロジェクト補助</t>
  </si>
  <si>
    <t>一般</t>
    <rPh sb="0" eb="2">
      <t>イッパン</t>
    </rPh>
    <phoneticPr fontId="5"/>
  </si>
  <si>
    <t>会計</t>
    <rPh sb="0" eb="2">
      <t>カイケイ</t>
    </rPh>
    <phoneticPr fontId="5"/>
  </si>
  <si>
    <t>国保</t>
    <rPh sb="0" eb="2">
      <t>コクホ</t>
    </rPh>
    <phoneticPr fontId="5"/>
  </si>
  <si>
    <t>介護</t>
    <rPh sb="0" eb="2">
      <t>カイゴ</t>
    </rPh>
    <phoneticPr fontId="5"/>
  </si>
  <si>
    <t>村民税　個人</t>
    <rPh sb="0" eb="2">
      <t>ソンミン</t>
    </rPh>
    <rPh sb="2" eb="3">
      <t>ゼイ</t>
    </rPh>
    <rPh sb="4" eb="6">
      <t>コジン</t>
    </rPh>
    <phoneticPr fontId="2"/>
  </si>
  <si>
    <t>村民税　法人</t>
    <rPh sb="0" eb="2">
      <t>ソンミン</t>
    </rPh>
    <rPh sb="2" eb="3">
      <t>ゼイ</t>
    </rPh>
    <rPh sb="4" eb="6">
      <t>ホウジン</t>
    </rPh>
    <phoneticPr fontId="2"/>
  </si>
  <si>
    <t>固定資産税</t>
    <rPh sb="0" eb="2">
      <t>コテイ</t>
    </rPh>
    <rPh sb="2" eb="5">
      <t>シサンゼイ</t>
    </rPh>
    <phoneticPr fontId="2"/>
  </si>
  <si>
    <t>軽自動車税</t>
    <rPh sb="0" eb="4">
      <t>ケイジドウシャ</t>
    </rPh>
    <rPh sb="4" eb="5">
      <t>ゼイ</t>
    </rPh>
    <phoneticPr fontId="2"/>
  </si>
  <si>
    <t>負担金　民生費負担金　児童福祉費負担金</t>
    <rPh sb="4" eb="6">
      <t>ミンセイ</t>
    </rPh>
    <rPh sb="6" eb="7">
      <t>ヒ</t>
    </rPh>
    <rPh sb="7" eb="10">
      <t>フタンキン</t>
    </rPh>
    <rPh sb="11" eb="13">
      <t>ジドウ</t>
    </rPh>
    <rPh sb="13" eb="15">
      <t>フクシ</t>
    </rPh>
    <rPh sb="15" eb="16">
      <t>ヒ</t>
    </rPh>
    <rPh sb="16" eb="19">
      <t>フタンキン</t>
    </rPh>
    <phoneticPr fontId="2"/>
  </si>
  <si>
    <t>使用料　土木使用料　住宅使用料</t>
    <rPh sb="0" eb="3">
      <t>シヨウリョウ</t>
    </rPh>
    <rPh sb="4" eb="6">
      <t>ドボク</t>
    </rPh>
    <rPh sb="6" eb="9">
      <t>シヨウリョウ</t>
    </rPh>
    <rPh sb="10" eb="12">
      <t>ジュウタク</t>
    </rPh>
    <rPh sb="12" eb="15">
      <t>シヨウリョウ</t>
    </rPh>
    <phoneticPr fontId="4"/>
  </si>
  <si>
    <t>雑入　雑入　雑入</t>
    <rPh sb="0" eb="2">
      <t>ザツニュウ</t>
    </rPh>
    <rPh sb="3" eb="5">
      <t>ザツニュウ</t>
    </rPh>
    <rPh sb="6" eb="8">
      <t>ザツニュウ</t>
    </rPh>
    <phoneticPr fontId="4"/>
  </si>
  <si>
    <t>負担金　民生費負担金　民生費負担金</t>
    <rPh sb="4" eb="6">
      <t>ミンセイ</t>
    </rPh>
    <rPh sb="6" eb="7">
      <t>ヒ</t>
    </rPh>
    <rPh sb="7" eb="10">
      <t>フタンキン</t>
    </rPh>
    <rPh sb="11" eb="13">
      <t>ミンセイ</t>
    </rPh>
    <rPh sb="13" eb="14">
      <t>ヒ</t>
    </rPh>
    <rPh sb="14" eb="17">
      <t>フタンキン</t>
    </rPh>
    <phoneticPr fontId="2"/>
  </si>
  <si>
    <t>通作条件整備負担金</t>
  </si>
  <si>
    <t>分収交付金</t>
  </si>
  <si>
    <t>災害対策費</t>
    <rPh sb="0" eb="2">
      <t>サイガイ</t>
    </rPh>
    <rPh sb="2" eb="4">
      <t>タイサク</t>
    </rPh>
    <rPh sb="4" eb="5">
      <t>ヒ</t>
    </rPh>
    <phoneticPr fontId="5"/>
  </si>
  <si>
    <t>中山間直接支払事業費</t>
    <rPh sb="3" eb="5">
      <t>チョクセツ</t>
    </rPh>
    <rPh sb="5" eb="7">
      <t>シハラ</t>
    </rPh>
    <rPh sb="7" eb="10">
      <t>ジギョウヒ</t>
    </rPh>
    <phoneticPr fontId="5"/>
  </si>
  <si>
    <t>農林開発総務費</t>
    <rPh sb="0" eb="2">
      <t>ノウリン</t>
    </rPh>
    <rPh sb="2" eb="4">
      <t>カイハツ</t>
    </rPh>
    <rPh sb="4" eb="7">
      <t>ソウムヒ</t>
    </rPh>
    <phoneticPr fontId="5"/>
  </si>
  <si>
    <t>環境衛生費</t>
    <rPh sb="0" eb="2">
      <t>カンキョウ</t>
    </rPh>
    <rPh sb="2" eb="4">
      <t>エイセイ</t>
    </rPh>
    <rPh sb="4" eb="5">
      <t>ヒ</t>
    </rPh>
    <phoneticPr fontId="5"/>
  </si>
  <si>
    <t>社会福祉総務費</t>
    <rPh sb="0" eb="2">
      <t>シャカイ</t>
    </rPh>
    <rPh sb="2" eb="4">
      <t>フクシ</t>
    </rPh>
    <rPh sb="4" eb="7">
      <t>ソウムヒ</t>
    </rPh>
    <phoneticPr fontId="5"/>
  </si>
  <si>
    <t>高額介護サービス費</t>
    <phoneticPr fontId="5"/>
  </si>
  <si>
    <t>高齢者医療広域連合市町村負担金</t>
    <phoneticPr fontId="5"/>
  </si>
  <si>
    <t>財政調整基金</t>
    <rPh sb="0" eb="2">
      <t>ザイセイ</t>
    </rPh>
    <rPh sb="2" eb="4">
      <t>チョウセイ</t>
    </rPh>
    <rPh sb="4" eb="6">
      <t>キキン</t>
    </rPh>
    <phoneticPr fontId="2"/>
  </si>
  <si>
    <t>減債基金</t>
    <rPh sb="0" eb="4">
      <t>ゲンサイキキン</t>
    </rPh>
    <phoneticPr fontId="2"/>
  </si>
  <si>
    <t>土地開発基金</t>
    <rPh sb="0" eb="6">
      <t>トチカイハツキキン</t>
    </rPh>
    <phoneticPr fontId="2"/>
  </si>
  <si>
    <t>いきいき新郷むらづくり基金</t>
    <rPh sb="4" eb="6">
      <t>シンゴウ</t>
    </rPh>
    <rPh sb="11" eb="13">
      <t>キキン</t>
    </rPh>
    <phoneticPr fontId="2"/>
  </si>
  <si>
    <t>農林業振興基金</t>
    <rPh sb="0" eb="3">
      <t>ノウリンギョウ</t>
    </rPh>
    <rPh sb="3" eb="5">
      <t>シンコウ</t>
    </rPh>
    <rPh sb="5" eb="7">
      <t>キキン</t>
    </rPh>
    <phoneticPr fontId="2"/>
  </si>
  <si>
    <t>教育振興基金</t>
    <rPh sb="0" eb="2">
      <t>キョウイク</t>
    </rPh>
    <rPh sb="2" eb="4">
      <t>シンコウ</t>
    </rPh>
    <rPh sb="4" eb="6">
      <t>キキン</t>
    </rPh>
    <phoneticPr fontId="2"/>
  </si>
  <si>
    <t>村営住宅基金</t>
    <rPh sb="0" eb="2">
      <t>ソンエイ</t>
    </rPh>
    <rPh sb="2" eb="4">
      <t>ジュウタク</t>
    </rPh>
    <rPh sb="4" eb="6">
      <t>キキン</t>
    </rPh>
    <phoneticPr fontId="2"/>
  </si>
  <si>
    <t>地域福祉基金</t>
    <rPh sb="0" eb="2">
      <t>チイキ</t>
    </rPh>
    <rPh sb="2" eb="4">
      <t>フクシ</t>
    </rPh>
    <rPh sb="4" eb="6">
      <t>キキン</t>
    </rPh>
    <phoneticPr fontId="2"/>
  </si>
  <si>
    <t>しんごうふるさと活性化対策基金</t>
    <rPh sb="8" eb="11">
      <t>カッセイカ</t>
    </rPh>
    <rPh sb="11" eb="13">
      <t>タイサク</t>
    </rPh>
    <rPh sb="13" eb="15">
      <t>キキン</t>
    </rPh>
    <phoneticPr fontId="2"/>
  </si>
  <si>
    <t>家畜導入事業基金</t>
    <rPh sb="0" eb="2">
      <t>カチク</t>
    </rPh>
    <rPh sb="2" eb="4">
      <t>ドウニュウ</t>
    </rPh>
    <rPh sb="4" eb="6">
      <t>ジギョウ</t>
    </rPh>
    <rPh sb="6" eb="8">
      <t>キキン</t>
    </rPh>
    <phoneticPr fontId="2"/>
  </si>
  <si>
    <t>新郷村肉用牛貸付事業基金</t>
    <rPh sb="0" eb="2">
      <t>シンゴウ</t>
    </rPh>
    <rPh sb="2" eb="3">
      <t>ムラ</t>
    </rPh>
    <rPh sb="3" eb="6">
      <t>ニクヨウギュウ</t>
    </rPh>
    <rPh sb="6" eb="8">
      <t>カシツケ</t>
    </rPh>
    <rPh sb="8" eb="10">
      <t>ジギョウ</t>
    </rPh>
    <rPh sb="10" eb="12">
      <t>キキン</t>
    </rPh>
    <phoneticPr fontId="2"/>
  </si>
  <si>
    <t>定住促進住宅基金</t>
    <rPh sb="0" eb="2">
      <t>テイジュウ</t>
    </rPh>
    <rPh sb="2" eb="4">
      <t>ソクシン</t>
    </rPh>
    <rPh sb="4" eb="6">
      <t>ジュウタク</t>
    </rPh>
    <rPh sb="6" eb="8">
      <t>キキン</t>
    </rPh>
    <phoneticPr fontId="2"/>
  </si>
  <si>
    <t>下水道事業会計</t>
    <rPh sb="0" eb="3">
      <t>ゲスイドウ</t>
    </rPh>
    <rPh sb="3" eb="5">
      <t>ジギョウ</t>
    </rPh>
    <rPh sb="5" eb="7">
      <t>カイケイ</t>
    </rPh>
    <phoneticPr fontId="5"/>
  </si>
  <si>
    <t>簡易水道事業会計</t>
    <rPh sb="0" eb="2">
      <t>カンイ</t>
    </rPh>
    <rPh sb="2" eb="4">
      <t>スイドウ</t>
    </rPh>
    <rPh sb="4" eb="6">
      <t>ジギョウ</t>
    </rPh>
    <rPh sb="6" eb="8">
      <t>カイケイ</t>
    </rPh>
    <phoneticPr fontId="5"/>
  </si>
  <si>
    <t>簡易水道事業会計</t>
    <rPh sb="4" eb="6">
      <t>ジギョウ</t>
    </rPh>
    <phoneticPr fontId="3"/>
  </si>
  <si>
    <t>下水道事業会計</t>
    <rPh sb="0" eb="3">
      <t>ゲスイドウ</t>
    </rPh>
    <rPh sb="3" eb="5">
      <t>ジギョウ</t>
    </rPh>
    <rPh sb="5" eb="7">
      <t>カイケイ</t>
    </rPh>
    <phoneticPr fontId="3"/>
  </si>
  <si>
    <t>-</t>
    <phoneticPr fontId="5"/>
  </si>
  <si>
    <t>定額減税調整物価高騰対策臨時給付金</t>
  </si>
  <si>
    <t>住民税均等割のみ課税世帯物価高騰対策臨時給付金</t>
  </si>
  <si>
    <t>国保一般高額療養費</t>
  </si>
  <si>
    <t>下水道事業会計</t>
    <rPh sb="0" eb="3">
      <t>ゲスイドウ</t>
    </rPh>
    <rPh sb="3" eb="5">
      <t>ジギョウ</t>
    </rPh>
    <rPh sb="5" eb="7">
      <t>カイケイ</t>
    </rPh>
    <phoneticPr fontId="5"/>
  </si>
  <si>
    <t>簡易水道事業会計</t>
    <rPh sb="0" eb="2">
      <t>カンイ</t>
    </rPh>
    <rPh sb="2" eb="4">
      <t>スイドウ</t>
    </rPh>
    <rPh sb="4" eb="6">
      <t>ジギョウ</t>
    </rPh>
    <rPh sb="6" eb="8">
      <t>カイケイ</t>
    </rPh>
    <phoneticPr fontId="5"/>
  </si>
  <si>
    <t>青森県</t>
    <phoneticPr fontId="5"/>
  </si>
  <si>
    <t>　公営企業債</t>
    <rPh sb="1" eb="5">
      <t>コウエイキギョウ</t>
    </rPh>
    <rPh sb="5" eb="6">
      <t>サイ</t>
    </rPh>
    <phoneticPr fontId="5"/>
  </si>
  <si>
    <t>保険給付費</t>
    <rPh sb="0" eb="5">
      <t>ホケンキュウフヒ</t>
    </rPh>
    <phoneticPr fontId="5"/>
  </si>
  <si>
    <t>地方債等残高</t>
    <phoneticPr fontId="5"/>
  </si>
  <si>
    <t>（２）財源情報の明細</t>
    <rPh sb="5" eb="7">
      <t>ジョウホウ</t>
    </rPh>
    <phoneticPr fontId="5"/>
  </si>
  <si>
    <t>（単位：円）</t>
  </si>
  <si>
    <t>内訳</t>
  </si>
  <si>
    <t>地方債等</t>
  </si>
  <si>
    <t>純行政コスト</t>
  </si>
  <si>
    <t>有形固定資産等の増加</t>
  </si>
  <si>
    <t>貸付金・基金等の増加</t>
  </si>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</sst>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
    <numFmt numFmtId="178" formatCode="#,##0_ "/>
  </numFmts>
  <fonts count="32" x14ac:knownFonts="1">
    <font>
      <sz val="11"/>
      <color theme="1"/>
      <name val="ＭＳ Ｐゴシック"/>
      <family val="2"/>
      <scheme val="minor"/>
    </font>
    <font>
      <sz val="10"/>
      <color theme="1"/>
      <name val="ＭＳ Ｐゴシック"/>
      <family val="2"/>
      <scheme val="minor"/>
    </font>
    <font>
      <b/>
      <sz val="11"/>
      <color theme="1"/>
      <name val="ＭＳ Ｐゴシック"/>
      <family val="2"/>
      <scheme val="minor"/>
    </font>
    <font>
      <sz val="9"/>
      <color theme="1"/>
      <name val="ＭＳ Ｐゴシック"/>
      <family val="2"/>
      <scheme val="minor"/>
    </font>
    <font>
      <b/>
      <sz val="18"/>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2"/>
      <color theme="1"/>
      <name val="ＭＳ Ｐゴシック"/>
      <family val="2"/>
      <charset val="128"/>
      <scheme val="minor"/>
    </font>
    <font>
      <sz val="6"/>
      <name val="ＭＳ Ｐゴシック"/>
      <family val="2"/>
      <charset val="128"/>
      <scheme val="minor"/>
    </font>
    <font>
      <u/>
      <sz val="18"/>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name val="ＭＳ Ｐ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font>
    <font>
      <sz val="12"/>
      <name val="ＭＳ Ｐゴシック"/>
      <family val="3"/>
      <charset val="128"/>
    </font>
    <font>
      <sz val="14"/>
      <name val="ＭＳ Ｐゴシック"/>
      <family val="3"/>
      <charset val="128"/>
    </font>
    <font>
      <sz val="12"/>
      <color theme="1"/>
      <name val="ＭＳ Ｐゴシック"/>
      <family val="2"/>
      <scheme val="minor"/>
    </font>
    <font>
      <sz val="9"/>
      <color theme="1"/>
      <name val="ＭＳ Ｐゴシック"/>
      <family val="3"/>
      <charset val="128"/>
      <scheme val="minor"/>
    </font>
    <font>
      <sz val="9"/>
      <color rgb="FFFF0000"/>
      <name val="ＭＳ Ｐゴシック"/>
      <family val="2"/>
      <scheme val="minor"/>
    </font>
    <font>
      <sz val="10"/>
      <color indexed="8"/>
      <name val="ＭＳ Ｐゴシック"/>
      <family val="3"/>
      <charset val="128"/>
    </font>
    <font>
      <u/>
      <sz val="11"/>
      <color theme="10"/>
      <name val="ＭＳ Ｐゴシック"/>
      <family val="3"/>
      <charset val="128"/>
    </font>
    <font>
      <sz val="11"/>
      <color indexed="8"/>
      <name val="ＭＳ Ｐゴシック"/>
      <family val="3"/>
      <charset val="128"/>
      <scheme val="minor"/>
    </font>
    <font>
      <sz val="9"/>
      <name val="ＭＳ Ｐゴシック"/>
      <family val="3"/>
      <charset val="128"/>
    </font>
    <font>
      <sz val="9"/>
      <name val="ＭＳ Ｐゴシック"/>
      <family val="3"/>
      <charset val="128"/>
      <scheme val="minor"/>
    </font>
    <font>
      <u/>
      <sz val="10"/>
      <color theme="10"/>
      <name val="ＭＳ Ｐ明朝"/>
      <family val="2"/>
      <charset val="128"/>
    </font>
    <font>
      <sz val="10"/>
      <name val="ＭＳ Ｐゴシック"/>
      <family val="2"/>
      <scheme val="minor"/>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s>
  <cellStyleXfs count="11">
    <xf numFmtId="0" fontId="0"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5" fillId="0" borderId="0"/>
    <xf numFmtId="9" fontId="7" fillId="0" borderId="0" applyFont="0" applyFill="0" applyBorder="0" applyAlignment="0" applyProtection="0">
      <alignment vertical="center"/>
    </xf>
    <xf numFmtId="0" fontId="7" fillId="0" borderId="0">
      <alignment vertical="center"/>
    </xf>
    <xf numFmtId="0" fontId="26" fillId="0" borderId="0" applyNumberFormat="0" applyFill="0" applyBorder="0" applyAlignment="0" applyProtection="0">
      <alignment vertical="center"/>
    </xf>
    <xf numFmtId="0" fontId="27" fillId="0" borderId="0">
      <alignment vertical="center"/>
    </xf>
    <xf numFmtId="0" fontId="30" fillId="0" borderId="0" applyNumberFormat="0" applyFill="0" applyBorder="0" applyAlignment="0" applyProtection="0">
      <alignment vertical="center"/>
    </xf>
  </cellStyleXfs>
  <cellXfs count="162">
    <xf numFmtId="0" fontId="0" fillId="0" borderId="0" xfId="0"/>
    <xf numFmtId="0" fontId="7" fillId="0" borderId="0" xfId="3">
      <alignment vertical="center"/>
    </xf>
    <xf numFmtId="3" fontId="0" fillId="0" borderId="0" xfId="0" applyNumberFormat="1" applyAlignment="1">
      <alignment horizontal="right"/>
    </xf>
    <xf numFmtId="0" fontId="17" fillId="2" borderId="3" xfId="3" applyFont="1" applyFill="1" applyBorder="1" applyAlignment="1">
      <alignment horizontal="center" vertical="center" wrapText="1"/>
    </xf>
    <xf numFmtId="0" fontId="18" fillId="0" borderId="5" xfId="3" applyFont="1" applyBorder="1" applyAlignment="1">
      <alignment horizontal="center" vertical="center"/>
    </xf>
    <xf numFmtId="38" fontId="15" fillId="0" borderId="1" xfId="4" applyFont="1" applyBorder="1" applyAlignment="1">
      <alignment horizontal="right" vertical="center"/>
    </xf>
    <xf numFmtId="3" fontId="3" fillId="0" borderId="0" xfId="0" applyNumberFormat="1" applyFont="1"/>
    <xf numFmtId="3" fontId="13" fillId="0" borderId="0" xfId="0" applyNumberFormat="1" applyFont="1"/>
    <xf numFmtId="3" fontId="2" fillId="0" borderId="0" xfId="0" applyNumberFormat="1" applyFont="1"/>
    <xf numFmtId="3"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3" fillId="0" borderId="1" xfId="0" applyNumberFormat="1" applyFont="1" applyBorder="1" applyAlignment="1">
      <alignment horizontal="left" vertical="center"/>
    </xf>
    <xf numFmtId="3" fontId="3" fillId="0" borderId="1" xfId="0" applyNumberFormat="1" applyFont="1" applyBorder="1" applyAlignment="1">
      <alignment horizontal="right" vertical="center"/>
    </xf>
    <xf numFmtId="3" fontId="3" fillId="0" borderId="1"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 fillId="0" borderId="0" xfId="0" applyNumberFormat="1" applyFont="1"/>
    <xf numFmtId="3" fontId="3" fillId="0" borderId="12" xfId="0" applyNumberFormat="1" applyFont="1" applyBorder="1" applyAlignment="1">
      <alignment horizontal="center" vertical="center"/>
    </xf>
    <xf numFmtId="3" fontId="3" fillId="0" borderId="12" xfId="0" applyNumberFormat="1" applyFont="1" applyBorder="1" applyAlignment="1">
      <alignment horizontal="right" vertical="center"/>
    </xf>
    <xf numFmtId="3" fontId="3" fillId="0" borderId="1" xfId="0" applyNumberFormat="1" applyFont="1" applyBorder="1" applyAlignment="1">
      <alignment vertical="center"/>
    </xf>
    <xf numFmtId="3" fontId="22" fillId="0" borderId="0" xfId="0" applyNumberFormat="1" applyFont="1"/>
    <xf numFmtId="3" fontId="3" fillId="2" borderId="13" xfId="0" applyNumberFormat="1" applyFont="1" applyFill="1" applyBorder="1" applyAlignment="1">
      <alignment horizontal="center" vertical="center"/>
    </xf>
    <xf numFmtId="3" fontId="3" fillId="2" borderId="14" xfId="0" applyNumberFormat="1" applyFont="1" applyFill="1" applyBorder="1" applyAlignment="1">
      <alignment horizontal="center" vertical="center"/>
    </xf>
    <xf numFmtId="3" fontId="3" fillId="2" borderId="4" xfId="0" applyNumberFormat="1" applyFont="1" applyFill="1" applyBorder="1" applyAlignment="1">
      <alignment horizontal="center" vertical="center"/>
    </xf>
    <xf numFmtId="3" fontId="3" fillId="2" borderId="15" xfId="0" applyNumberFormat="1" applyFont="1" applyFill="1" applyBorder="1" applyAlignment="1">
      <alignment horizontal="center" vertical="center"/>
    </xf>
    <xf numFmtId="3" fontId="3" fillId="0" borderId="15" xfId="0" applyNumberFormat="1" applyFont="1" applyBorder="1" applyAlignment="1">
      <alignment horizontal="right" vertical="center"/>
    </xf>
    <xf numFmtId="3" fontId="3" fillId="2" borderId="15" xfId="0" applyNumberFormat="1" applyFont="1" applyFill="1" applyBorder="1" applyAlignment="1">
      <alignment horizontal="center" vertical="center" wrapText="1"/>
    </xf>
    <xf numFmtId="38" fontId="3" fillId="0" borderId="1" xfId="1" applyFont="1" applyBorder="1" applyAlignment="1">
      <alignment vertical="center"/>
    </xf>
    <xf numFmtId="3" fontId="3" fillId="0" borderId="0" xfId="0" applyNumberFormat="1" applyFont="1" applyAlignment="1">
      <alignment horizontal="right"/>
    </xf>
    <xf numFmtId="3" fontId="3" fillId="0" borderId="16" xfId="0" applyNumberFormat="1" applyFont="1" applyBorder="1" applyAlignment="1">
      <alignment horizontal="center" vertical="center"/>
    </xf>
    <xf numFmtId="3" fontId="23" fillId="0" borderId="1" xfId="0" applyNumberFormat="1" applyFont="1" applyBorder="1" applyAlignment="1">
      <alignment vertical="center"/>
    </xf>
    <xf numFmtId="3" fontId="23" fillId="0" borderId="1" xfId="0" applyNumberFormat="1" applyFont="1" applyBorder="1" applyAlignment="1">
      <alignment horizontal="right" vertical="center"/>
    </xf>
    <xf numFmtId="3" fontId="1" fillId="2" borderId="1" xfId="0" applyNumberFormat="1" applyFont="1" applyFill="1" applyBorder="1" applyAlignment="1">
      <alignment horizontal="center" vertical="center"/>
    </xf>
    <xf numFmtId="3" fontId="18" fillId="0" borderId="1" xfId="0" applyNumberFormat="1" applyFont="1" applyBorder="1" applyAlignment="1">
      <alignment horizontal="left" vertical="center"/>
    </xf>
    <xf numFmtId="3" fontId="18" fillId="0" borderId="1" xfId="0" applyNumberFormat="1" applyFont="1" applyBorder="1" applyAlignment="1">
      <alignment horizontal="center" vertical="center"/>
    </xf>
    <xf numFmtId="3" fontId="18" fillId="0" borderId="1" xfId="0" applyNumberFormat="1" applyFont="1" applyBorder="1" applyAlignment="1">
      <alignment vertical="center"/>
    </xf>
    <xf numFmtId="0" fontId="15" fillId="0" borderId="1" xfId="5" applyBorder="1" applyAlignment="1">
      <alignment vertical="center"/>
    </xf>
    <xf numFmtId="0" fontId="18" fillId="0" borderId="1" xfId="5" applyFont="1" applyBorder="1" applyAlignment="1">
      <alignment vertical="center"/>
    </xf>
    <xf numFmtId="0" fontId="25" fillId="0" borderId="1" xfId="5" applyFont="1" applyBorder="1" applyAlignment="1">
      <alignment vertical="center"/>
    </xf>
    <xf numFmtId="3" fontId="3" fillId="0" borderId="15" xfId="0" applyNumberFormat="1" applyFont="1" applyBorder="1" applyAlignment="1">
      <alignment horizontal="center" vertical="center"/>
    </xf>
    <xf numFmtId="3" fontId="3" fillId="0" borderId="1" xfId="0" applyNumberFormat="1" applyFont="1" applyBorder="1" applyAlignment="1">
      <alignment horizontal="left" vertical="center" indent="2"/>
    </xf>
    <xf numFmtId="0" fontId="15" fillId="2" borderId="3" xfId="3" applyFont="1" applyFill="1" applyBorder="1" applyAlignment="1">
      <alignment horizontal="center" vertical="center" wrapText="1"/>
    </xf>
    <xf numFmtId="0" fontId="11" fillId="0" borderId="0" xfId="3" applyFont="1" applyAlignment="1">
      <alignment horizontal="center" vertical="center"/>
    </xf>
    <xf numFmtId="0" fontId="13" fillId="0" borderId="2" xfId="3" applyFont="1" applyBorder="1">
      <alignment vertical="center"/>
    </xf>
    <xf numFmtId="0" fontId="14" fillId="0" borderId="2" xfId="3" applyFont="1" applyBorder="1">
      <alignment vertical="center"/>
    </xf>
    <xf numFmtId="0" fontId="14" fillId="0" borderId="0" xfId="3" applyFont="1" applyAlignment="1">
      <alignment horizontal="center" vertical="center"/>
    </xf>
    <xf numFmtId="38" fontId="15" fillId="0" borderId="3" xfId="4" applyFont="1" applyBorder="1" applyAlignment="1">
      <alignment vertical="center" wrapText="1"/>
    </xf>
    <xf numFmtId="38" fontId="18" fillId="0" borderId="3" xfId="4" applyFont="1" applyBorder="1">
      <alignment vertical="center"/>
    </xf>
    <xf numFmtId="38" fontId="15" fillId="0" borderId="3" xfId="4" applyFont="1" applyBorder="1" applyAlignment="1">
      <alignment horizontal="right" vertical="center" wrapText="1"/>
    </xf>
    <xf numFmtId="38" fontId="15" fillId="0" borderId="3" xfId="4" applyFont="1" applyBorder="1" applyAlignment="1">
      <alignment horizontal="right" vertical="center"/>
    </xf>
    <xf numFmtId="38" fontId="18" fillId="0" borderId="3" xfId="4" applyFont="1" applyBorder="1" applyAlignment="1">
      <alignment horizontal="right" vertical="center"/>
    </xf>
    <xf numFmtId="38" fontId="15" fillId="0" borderId="3" xfId="4" applyFont="1" applyBorder="1">
      <alignment vertical="center"/>
    </xf>
    <xf numFmtId="0" fontId="19" fillId="0" borderId="0" xfId="3" applyFont="1" applyAlignment="1">
      <alignment horizontal="left" vertical="center"/>
    </xf>
    <xf numFmtId="0" fontId="15" fillId="0" borderId="0" xfId="3" applyFont="1" applyAlignment="1">
      <alignment horizontal="center" vertical="center"/>
    </xf>
    <xf numFmtId="0" fontId="15" fillId="0" borderId="0" xfId="3" applyFont="1" applyAlignment="1">
      <alignment horizontal="center" vertical="center" wrapText="1"/>
    </xf>
    <xf numFmtId="0" fontId="18" fillId="0" borderId="0" xfId="3" applyFont="1" applyAlignment="1">
      <alignment horizontal="center" vertical="center"/>
    </xf>
    <xf numFmtId="0" fontId="15" fillId="0" borderId="0" xfId="3" applyFont="1" applyAlignment="1">
      <alignment horizontal="left" vertical="center"/>
    </xf>
    <xf numFmtId="0" fontId="15" fillId="0" borderId="0" xfId="3" applyFont="1">
      <alignment vertical="center"/>
    </xf>
    <xf numFmtId="0" fontId="20" fillId="0" borderId="2" xfId="3" applyFont="1" applyBorder="1">
      <alignment vertical="center"/>
    </xf>
    <xf numFmtId="0" fontId="21" fillId="0" borderId="2" xfId="3" applyFont="1" applyBorder="1">
      <alignment vertical="center"/>
    </xf>
    <xf numFmtId="0" fontId="15" fillId="0" borderId="5" xfId="3" applyFont="1" applyBorder="1">
      <alignment vertical="center"/>
    </xf>
    <xf numFmtId="177" fontId="19" fillId="0" borderId="1" xfId="0" applyNumberFormat="1" applyFont="1" applyBorder="1" applyAlignment="1">
      <alignment horizontal="right" vertical="center"/>
    </xf>
    <xf numFmtId="177" fontId="19" fillId="0" borderId="0" xfId="0" applyNumberFormat="1" applyFont="1"/>
    <xf numFmtId="3" fontId="3" fillId="0" borderId="15" xfId="1" applyNumberFormat="1" applyFont="1" applyFill="1" applyBorder="1" applyAlignment="1">
      <alignment vertical="center"/>
    </xf>
    <xf numFmtId="38" fontId="3" fillId="0" borderId="1" xfId="1" applyFont="1" applyFill="1" applyBorder="1" applyAlignment="1">
      <alignment vertical="center"/>
    </xf>
    <xf numFmtId="3" fontId="18" fillId="2" borderId="1" xfId="0" applyNumberFormat="1" applyFont="1" applyFill="1" applyBorder="1" applyAlignment="1">
      <alignment horizontal="center" vertical="center"/>
    </xf>
    <xf numFmtId="3" fontId="18" fillId="0" borderId="1" xfId="0" applyNumberFormat="1" applyFont="1" applyBorder="1" applyAlignment="1">
      <alignment horizontal="right" vertical="center"/>
    </xf>
    <xf numFmtId="3" fontId="24" fillId="0" borderId="0" xfId="0" applyNumberFormat="1" applyFont="1" applyAlignment="1">
      <alignment vertical="center"/>
    </xf>
    <xf numFmtId="3" fontId="19" fillId="0" borderId="4" xfId="0" applyNumberFormat="1" applyFont="1" applyBorder="1" applyAlignment="1">
      <alignment horizontal="center" vertical="center"/>
    </xf>
    <xf numFmtId="3" fontId="19" fillId="0" borderId="1" xfId="0" applyNumberFormat="1" applyFont="1" applyBorder="1" applyAlignment="1">
      <alignment horizontal="right" vertical="center"/>
    </xf>
    <xf numFmtId="3" fontId="19" fillId="0" borderId="1" xfId="0" applyNumberFormat="1" applyFont="1" applyBorder="1" applyAlignment="1">
      <alignment horizontal="left" vertical="center"/>
    </xf>
    <xf numFmtId="3" fontId="19" fillId="0" borderId="1" xfId="0" applyNumberFormat="1" applyFont="1" applyBorder="1" applyAlignment="1">
      <alignment horizontal="center" vertical="center"/>
    </xf>
    <xf numFmtId="38" fontId="28" fillId="0" borderId="1" xfId="4" applyFont="1" applyFill="1" applyBorder="1" applyAlignment="1">
      <alignment vertical="center"/>
    </xf>
    <xf numFmtId="10" fontId="28" fillId="0" borderId="1" xfId="6" applyNumberFormat="1" applyFont="1" applyFill="1" applyBorder="1" applyAlignment="1">
      <alignment vertical="center"/>
    </xf>
    <xf numFmtId="0" fontId="15" fillId="0" borderId="1" xfId="5" applyBorder="1" applyAlignment="1">
      <alignment vertical="center" shrinkToFit="1"/>
    </xf>
    <xf numFmtId="178" fontId="3" fillId="0" borderId="0" xfId="0" applyNumberFormat="1" applyFont="1"/>
    <xf numFmtId="0" fontId="0" fillId="0" borderId="2" xfId="0" applyBorder="1"/>
    <xf numFmtId="0" fontId="0" fillId="0" borderId="5" xfId="0" applyBorder="1"/>
    <xf numFmtId="0" fontId="0" fillId="0" borderId="18" xfId="0" applyBorder="1"/>
    <xf numFmtId="0" fontId="0" fillId="0" borderId="9" xfId="0" applyBorder="1"/>
    <xf numFmtId="0" fontId="0" fillId="0" borderId="10" xfId="0" applyBorder="1"/>
    <xf numFmtId="3" fontId="0" fillId="0" borderId="2" xfId="0" applyNumberFormat="1" applyBorder="1"/>
    <xf numFmtId="3" fontId="23" fillId="0" borderId="1" xfId="0" applyNumberFormat="1" applyFont="1" applyBorder="1" applyAlignment="1">
      <alignment vertical="center" wrapText="1"/>
    </xf>
    <xf numFmtId="3" fontId="3" fillId="2" borderId="8" xfId="0" applyNumberFormat="1" applyFont="1" applyFill="1" applyBorder="1" applyAlignment="1">
      <alignment horizontal="center" vertical="center"/>
    </xf>
    <xf numFmtId="3" fontId="3" fillId="2" borderId="8" xfId="0" applyNumberFormat="1" applyFont="1" applyFill="1" applyBorder="1" applyAlignment="1">
      <alignment horizontal="center" vertical="center" wrapText="1"/>
    </xf>
    <xf numFmtId="0" fontId="15" fillId="0" borderId="1" xfId="5" applyBorder="1" applyAlignment="1">
      <alignment vertical="center" wrapText="1" shrinkToFit="1"/>
    </xf>
    <xf numFmtId="38" fontId="15" fillId="0" borderId="1" xfId="4" applyFont="1" applyFill="1" applyBorder="1" applyAlignment="1">
      <alignment vertical="center" shrinkToFit="1"/>
    </xf>
    <xf numFmtId="176" fontId="15" fillId="0" borderId="1" xfId="6" applyNumberFormat="1" applyFont="1" applyFill="1" applyBorder="1" applyAlignment="1">
      <alignment vertical="center" shrinkToFit="1"/>
    </xf>
    <xf numFmtId="38" fontId="15" fillId="0" borderId="1" xfId="4" applyFont="1" applyFill="1" applyBorder="1" applyAlignment="1">
      <alignment horizontal="centerContinuous" vertical="center" shrinkToFit="1"/>
    </xf>
    <xf numFmtId="3" fontId="3" fillId="0" borderId="1" xfId="0" applyNumberFormat="1" applyFont="1" applyBorder="1" applyAlignment="1">
      <alignment horizontal="right" vertical="center" shrinkToFit="1"/>
    </xf>
    <xf numFmtId="176" fontId="3" fillId="0" borderId="1" xfId="2" applyNumberFormat="1" applyFont="1" applyFill="1" applyBorder="1" applyAlignment="1">
      <alignment horizontal="right" vertical="center" shrinkToFit="1"/>
    </xf>
    <xf numFmtId="177" fontId="3" fillId="0" borderId="1" xfId="0" applyNumberFormat="1" applyFont="1" applyBorder="1" applyAlignment="1">
      <alignment horizontal="right" vertical="center"/>
    </xf>
    <xf numFmtId="38" fontId="7" fillId="0" borderId="0" xfId="1" applyFont="1">
      <alignment vertical="center"/>
    </xf>
    <xf numFmtId="38" fontId="18" fillId="0" borderId="5" xfId="1" applyFont="1" applyBorder="1" applyAlignment="1">
      <alignment horizontal="center" vertical="center"/>
    </xf>
    <xf numFmtId="178" fontId="19" fillId="0" borderId="4" xfId="0" applyNumberFormat="1" applyFont="1" applyBorder="1" applyAlignment="1">
      <alignment horizontal="right" vertical="center"/>
    </xf>
    <xf numFmtId="178" fontId="19" fillId="0" borderId="1" xfId="0" applyNumberFormat="1" applyFont="1" applyBorder="1" applyAlignment="1">
      <alignment horizontal="right" vertical="center"/>
    </xf>
    <xf numFmtId="177" fontId="19" fillId="0" borderId="4" xfId="0" applyNumberFormat="1" applyFont="1" applyBorder="1" applyAlignment="1">
      <alignment horizontal="right" vertical="center"/>
    </xf>
    <xf numFmtId="3" fontId="3" fillId="0" borderId="15" xfId="0" applyNumberFormat="1" applyFont="1" applyBorder="1" applyAlignment="1">
      <alignment vertical="center"/>
    </xf>
    <xf numFmtId="3" fontId="29" fillId="0" borderId="1" xfId="0" applyNumberFormat="1" applyFont="1" applyBorder="1" applyAlignment="1">
      <alignment horizontal="right" vertical="center"/>
    </xf>
    <xf numFmtId="176" fontId="3" fillId="0" borderId="1" xfId="2" applyNumberFormat="1" applyFont="1" applyFill="1" applyBorder="1" applyAlignment="1">
      <alignment horizontal="right" vertical="center"/>
    </xf>
    <xf numFmtId="3" fontId="0" fillId="0" borderId="0" xfId="0" applyNumberFormat="1" applyAlignment="1">
      <alignment horizontal="right" vertical="center"/>
    </xf>
    <xf numFmtId="3" fontId="18" fillId="0" borderId="15" xfId="0" applyNumberFormat="1" applyFont="1" applyBorder="1" applyAlignment="1">
      <alignment vertical="center"/>
    </xf>
    <xf numFmtId="38" fontId="1" fillId="0" borderId="1" xfId="1" applyFont="1" applyFill="1" applyBorder="1" applyAlignment="1">
      <alignment horizontal="right" vertical="center"/>
    </xf>
    <xf numFmtId="38" fontId="31" fillId="0" borderId="1" xfId="1" applyFont="1" applyFill="1" applyBorder="1" applyAlignment="1">
      <alignment horizontal="right" vertical="center"/>
    </xf>
    <xf numFmtId="3" fontId="18" fillId="0" borderId="15" xfId="0" applyNumberFormat="1" applyFont="1" applyBorder="1" applyAlignment="1">
      <alignment horizontal="center" vertical="center"/>
    </xf>
    <xf numFmtId="3" fontId="0" fillId="0" borderId="0" xfId="0" applyNumberFormat="1" applyAlignment="1">
      <alignment horizontal="center" vertical="center"/>
    </xf>
    <xf numFmtId="3" fontId="18" fillId="2" borderId="15" xfId="0" applyNumberFormat="1" applyFont="1" applyFill="1" applyBorder="1" applyAlignment="1">
      <alignment horizontal="center" vertical="center"/>
    </xf>
    <xf numFmtId="3" fontId="18" fillId="0" borderId="19" xfId="0" applyNumberFormat="1" applyFont="1" applyBorder="1" applyAlignment="1">
      <alignment vertical="center"/>
    </xf>
    <xf numFmtId="3" fontId="18" fillId="2" borderId="1" xfId="0" applyNumberFormat="1" applyFont="1" applyFill="1" applyBorder="1" applyAlignment="1">
      <alignment horizontal="center" vertical="center"/>
    </xf>
    <xf numFmtId="3" fontId="18" fillId="0" borderId="12" xfId="0" applyNumberFormat="1" applyFont="1" applyBorder="1" applyAlignment="1">
      <alignment vertical="center"/>
    </xf>
    <xf numFmtId="0" fontId="15" fillId="0" borderId="3" xfId="3" applyFont="1" applyBorder="1" applyAlignment="1">
      <alignment horizontal="left" vertical="center" wrapText="1"/>
    </xf>
    <xf numFmtId="0" fontId="15" fillId="0" borderId="4" xfId="3" applyFont="1" applyBorder="1" applyAlignment="1">
      <alignment horizontal="left" vertical="center" wrapText="1"/>
    </xf>
    <xf numFmtId="0" fontId="8" fillId="0" borderId="0" xfId="3" applyFont="1" applyAlignment="1">
      <alignment horizontal="left" vertical="center"/>
    </xf>
    <xf numFmtId="0" fontId="10" fillId="0" borderId="0" xfId="3" applyFont="1" applyAlignment="1">
      <alignment horizontal="left" vertical="center"/>
    </xf>
    <xf numFmtId="0" fontId="12" fillId="0" borderId="0" xfId="3" applyFont="1" applyAlignment="1">
      <alignment horizontal="left" vertical="center"/>
    </xf>
    <xf numFmtId="0" fontId="7" fillId="0" borderId="0" xfId="3" applyAlignment="1">
      <alignment horizontal="right" vertical="center"/>
    </xf>
    <xf numFmtId="0" fontId="15" fillId="2" borderId="3" xfId="3" applyFont="1" applyFill="1" applyBorder="1" applyAlignment="1">
      <alignment horizontal="center" vertical="center" wrapText="1"/>
    </xf>
    <xf numFmtId="0" fontId="15" fillId="2" borderId="4" xfId="3" applyFont="1" applyFill="1" applyBorder="1" applyAlignment="1">
      <alignment horizontal="center" vertical="center" wrapText="1"/>
    </xf>
    <xf numFmtId="0" fontId="15" fillId="0" borderId="3" xfId="3" applyFont="1" applyBorder="1" applyAlignment="1">
      <alignment horizontal="left" vertical="center"/>
    </xf>
    <xf numFmtId="0" fontId="15" fillId="0" borderId="4" xfId="3" applyFont="1" applyBorder="1" applyAlignment="1">
      <alignment horizontal="left" vertical="center"/>
    </xf>
    <xf numFmtId="0" fontId="18" fillId="0" borderId="3" xfId="3" applyFont="1" applyBorder="1" applyAlignment="1">
      <alignment horizontal="left" vertical="center"/>
    </xf>
    <xf numFmtId="0" fontId="18" fillId="0" borderId="4" xfId="3" applyFont="1" applyBorder="1"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2" borderId="6" xfId="3" applyFont="1" applyFill="1" applyBorder="1" applyAlignment="1">
      <alignment horizontal="center" vertical="center" wrapText="1"/>
    </xf>
    <xf numFmtId="0" fontId="15" fillId="2" borderId="7" xfId="3" applyFont="1" applyFill="1" applyBorder="1" applyAlignment="1">
      <alignment horizontal="center" vertical="center" wrapText="1"/>
    </xf>
    <xf numFmtId="0" fontId="15" fillId="2" borderId="9" xfId="3" applyFont="1" applyFill="1" applyBorder="1" applyAlignment="1">
      <alignment horizontal="center" vertical="center" wrapText="1"/>
    </xf>
    <xf numFmtId="0" fontId="15" fillId="2" borderId="10" xfId="3" applyFont="1" applyFill="1" applyBorder="1" applyAlignment="1">
      <alignment horizontal="center" vertical="center" wrapText="1"/>
    </xf>
    <xf numFmtId="0" fontId="15" fillId="2" borderId="8"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15" fillId="3" borderId="3" xfId="3" applyFont="1" applyFill="1" applyBorder="1" applyAlignment="1">
      <alignment horizontal="left" vertical="center"/>
    </xf>
    <xf numFmtId="0" fontId="15" fillId="3" borderId="4"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4" xfId="3" applyFont="1" applyFill="1" applyBorder="1" applyAlignment="1">
      <alignment horizontal="left" vertical="center" wrapText="1"/>
    </xf>
    <xf numFmtId="0" fontId="17" fillId="0" borderId="3" xfId="3" applyFont="1" applyBorder="1" applyAlignment="1">
      <alignment horizontal="left" vertical="center"/>
    </xf>
    <xf numFmtId="0" fontId="17" fillId="0" borderId="4" xfId="3" applyFont="1" applyBorder="1" applyAlignment="1">
      <alignment horizontal="left" vertical="center"/>
    </xf>
    <xf numFmtId="3"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xf>
    <xf numFmtId="0" fontId="13" fillId="0" borderId="0" xfId="3" applyFont="1" applyAlignment="1">
      <alignment horizontal="left" vertical="center"/>
    </xf>
    <xf numFmtId="3" fontId="3" fillId="0" borderId="1" xfId="0" applyNumberFormat="1" applyFont="1" applyBorder="1" applyAlignment="1">
      <alignment horizontal="left" vertical="center" wrapText="1"/>
    </xf>
    <xf numFmtId="3" fontId="3" fillId="0" borderId="1" xfId="0" applyNumberFormat="1" applyFont="1" applyBorder="1" applyAlignment="1">
      <alignment horizontal="left" vertical="center"/>
    </xf>
    <xf numFmtId="3" fontId="3" fillId="0" borderId="1" xfId="0" applyNumberFormat="1" applyFont="1" applyBorder="1" applyAlignment="1">
      <alignment horizontal="center" vertical="center"/>
    </xf>
    <xf numFmtId="3" fontId="19" fillId="0" borderId="8" xfId="0" applyNumberFormat="1" applyFont="1" applyBorder="1" applyAlignment="1">
      <alignment horizontal="center" vertical="center"/>
    </xf>
    <xf numFmtId="3" fontId="19" fillId="0" borderId="17" xfId="0" applyNumberFormat="1" applyFont="1" applyBorder="1" applyAlignment="1">
      <alignment horizontal="center" vertical="center"/>
    </xf>
    <xf numFmtId="3" fontId="19" fillId="0" borderId="11" xfId="0" applyNumberFormat="1" applyFont="1" applyBorder="1" applyAlignment="1">
      <alignment horizontal="center" vertical="center"/>
    </xf>
    <xf numFmtId="3" fontId="19" fillId="0" borderId="3" xfId="0" applyNumberFormat="1" applyFont="1" applyBorder="1" applyAlignment="1">
      <alignment horizontal="center" vertical="center"/>
    </xf>
    <xf numFmtId="3" fontId="19" fillId="0" borderId="4" xfId="0" applyNumberFormat="1" applyFont="1" applyBorder="1" applyAlignment="1">
      <alignment horizontal="center" vertical="center"/>
    </xf>
    <xf numFmtId="3" fontId="19" fillId="0" borderId="4" xfId="0" applyNumberFormat="1" applyFont="1" applyBorder="1" applyAlignment="1">
      <alignment vertical="center"/>
    </xf>
    <xf numFmtId="3" fontId="19" fillId="0" borderId="1" xfId="0" applyNumberFormat="1" applyFont="1" applyBorder="1" applyAlignment="1">
      <alignment horizontal="center" vertical="center" wrapText="1"/>
    </xf>
    <xf numFmtId="3" fontId="19" fillId="0" borderId="1" xfId="0" applyNumberFormat="1" applyFont="1" applyBorder="1" applyAlignment="1">
      <alignment horizontal="center" vertical="center"/>
    </xf>
    <xf numFmtId="3" fontId="19" fillId="0" borderId="14"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1" xfId="0" applyNumberFormat="1" applyFont="1" applyBorder="1" applyAlignment="1">
      <alignment vertical="center"/>
    </xf>
    <xf numFmtId="3" fontId="3" fillId="0" borderId="3" xfId="0" applyNumberFormat="1" applyFont="1" applyBorder="1" applyAlignment="1">
      <alignment horizontal="center" vertical="center"/>
    </xf>
    <xf numFmtId="3" fontId="3" fillId="0" borderId="4" xfId="0" applyNumberFormat="1" applyFont="1" applyBorder="1" applyAlignment="1">
      <alignment horizontal="center" vertical="center"/>
    </xf>
    <xf numFmtId="3" fontId="3" fillId="0" borderId="8" xfId="0" applyNumberFormat="1" applyFont="1" applyBorder="1" applyAlignment="1">
      <alignment horizontal="center" vertical="center" wrapText="1"/>
    </xf>
    <xf numFmtId="3" fontId="3" fillId="0" borderId="3" xfId="0" applyNumberFormat="1" applyFont="1" applyBorder="1" applyAlignment="1">
      <alignment horizontal="left" vertical="center"/>
    </xf>
    <xf numFmtId="3" fontId="3" fillId="0" borderId="4" xfId="0" applyNumberFormat="1" applyFont="1" applyBorder="1" applyAlignment="1">
      <alignment horizontal="left" vertical="center"/>
    </xf>
    <xf numFmtId="3" fontId="3" fillId="0" borderId="1" xfId="0" applyNumberFormat="1" applyFont="1" applyBorder="1" applyAlignment="1">
      <alignment horizontal="center" vertical="center" wrapText="1"/>
    </xf>
  </cellXfs>
  <cellStyles count="11">
    <cellStyle name="パーセント" xfId="2" builtinId="5"/>
    <cellStyle name="パーセント 2" xfId="6" xr:uid="{00000000-0005-0000-0000-000001000000}"/>
    <cellStyle name="ハイパーリンク 2" xfId="10" xr:uid="{F87BB58A-D682-4948-8B55-6C79F3EE3135}"/>
    <cellStyle name="ハイパーリンク 2 2" xfId="8" xr:uid="{67616EC1-37CC-4C40-AB08-C3A200691885}"/>
    <cellStyle name="桁区切り" xfId="1" builtinId="6"/>
    <cellStyle name="桁区切り 2" xfId="4" xr:uid="{00000000-0005-0000-0000-000003000000}"/>
    <cellStyle name="標準" xfId="0" builtinId="0"/>
    <cellStyle name="標準 2" xfId="3" xr:uid="{00000000-0005-0000-0000-000005000000}"/>
    <cellStyle name="標準 2 2" xfId="9" xr:uid="{81884090-36F3-4642-8BA2-E9DA44919856}"/>
    <cellStyle name="標準 3" xfId="7" xr:uid="{D3A56C88-5944-4E8D-80AD-DA6930B85FA0}"/>
    <cellStyle name="標準 5" xfId="5" xr:uid="{00000000-0005-0000-0000-000006000000}"/>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9525</xdr:rowOff>
    </xdr:from>
    <xdr:to>
      <xdr:col>5</xdr:col>
      <xdr:colOff>1504950</xdr:colOff>
      <xdr:row>22</xdr:row>
      <xdr:rowOff>219075</xdr:rowOff>
    </xdr:to>
    <xdr:cxnSp macro="">
      <xdr:nvCxnSpPr>
        <xdr:cNvPr id="3" name="直線コネクタ 2">
          <a:extLst>
            <a:ext uri="{FF2B5EF4-FFF2-40B4-BE49-F238E27FC236}">
              <a16:creationId xmlns:a16="http://schemas.microsoft.com/office/drawing/2014/main" id="{9B4F5C9E-1A77-4041-B56C-DEC95F1299CE}"/>
            </a:ext>
          </a:extLst>
        </xdr:cNvPr>
        <xdr:cNvCxnSpPr/>
      </xdr:nvCxnSpPr>
      <xdr:spPr>
        <a:xfrm>
          <a:off x="0" y="1581150"/>
          <a:ext cx="9915525" cy="36385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9525</xdr:rowOff>
    </xdr:from>
    <xdr:to>
      <xdr:col>2</xdr:col>
      <xdr:colOff>1476375</xdr:colOff>
      <xdr:row>9</xdr:row>
      <xdr:rowOff>219075</xdr:rowOff>
    </xdr:to>
    <xdr:cxnSp macro="">
      <xdr:nvCxnSpPr>
        <xdr:cNvPr id="3" name="直線コネクタ 2">
          <a:extLst>
            <a:ext uri="{FF2B5EF4-FFF2-40B4-BE49-F238E27FC236}">
              <a16:creationId xmlns:a16="http://schemas.microsoft.com/office/drawing/2014/main" id="{AF9F4FE1-1085-4C26-B06D-8CE943039AFD}"/>
            </a:ext>
          </a:extLst>
        </xdr:cNvPr>
        <xdr:cNvCxnSpPr/>
      </xdr:nvCxnSpPr>
      <xdr:spPr>
        <a:xfrm>
          <a:off x="0" y="1143000"/>
          <a:ext cx="5343525" cy="112395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9525</xdr:rowOff>
    </xdr:from>
    <xdr:to>
      <xdr:col>2</xdr:col>
      <xdr:colOff>1476375</xdr:colOff>
      <xdr:row>9</xdr:row>
      <xdr:rowOff>219075</xdr:rowOff>
    </xdr:to>
    <xdr:cxnSp macro="">
      <xdr:nvCxnSpPr>
        <xdr:cNvPr id="7" name="直線コネクタ 6">
          <a:extLst>
            <a:ext uri="{FF2B5EF4-FFF2-40B4-BE49-F238E27FC236}">
              <a16:creationId xmlns:a16="http://schemas.microsoft.com/office/drawing/2014/main" id="{04852F6A-A911-40FC-91B4-EE059D817802}"/>
            </a:ext>
          </a:extLst>
        </xdr:cNvPr>
        <xdr:cNvCxnSpPr/>
      </xdr:nvCxnSpPr>
      <xdr:spPr>
        <a:xfrm>
          <a:off x="0" y="1143000"/>
          <a:ext cx="5343525" cy="112395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F4638-409A-4B43-A489-799BEC9000B3}">
  <sheetPr>
    <pageSetUpPr fitToPage="1"/>
  </sheetPr>
  <dimension ref="A1:O51"/>
  <sheetViews>
    <sheetView topLeftCell="A10" workbookViewId="0">
      <selection activeCell="V30" sqref="V29:V30"/>
    </sheetView>
  </sheetViews>
  <sheetFormatPr defaultColWidth="9" defaultRowHeight="13.2" x14ac:dyDescent="0.2"/>
  <cols>
    <col min="1" max="1" width="0.88671875" style="1" customWidth="1"/>
    <col min="2" max="2" width="3.77734375" style="1" customWidth="1"/>
    <col min="3" max="3" width="16.77734375" style="1" customWidth="1"/>
    <col min="4" max="10" width="16.6640625" style="1" customWidth="1"/>
    <col min="11" max="11" width="16.21875" style="1" customWidth="1"/>
    <col min="12" max="12" width="0.6640625" style="1" customWidth="1"/>
    <col min="13" max="13" width="0.33203125" style="1" customWidth="1"/>
    <col min="14" max="14" width="10.44140625" style="1" bestFit="1" customWidth="1"/>
    <col min="15" max="15" width="11.6640625" style="1" bestFit="1" customWidth="1"/>
    <col min="16" max="16384" width="9" style="1"/>
  </cols>
  <sheetData>
    <row r="1" spans="1:12" ht="15" customHeight="1" x14ac:dyDescent="0.2">
      <c r="A1" s="112" t="s">
        <v>2</v>
      </c>
      <c r="B1" s="112"/>
      <c r="C1" s="112"/>
      <c r="D1" s="112"/>
    </row>
    <row r="2" spans="1:12" ht="24.75" customHeight="1" x14ac:dyDescent="0.2">
      <c r="A2" s="113" t="s">
        <v>3</v>
      </c>
      <c r="B2" s="113"/>
      <c r="C2" s="113"/>
      <c r="D2" s="113"/>
      <c r="E2" s="113"/>
      <c r="F2" s="113"/>
      <c r="G2" s="113"/>
      <c r="H2" s="113"/>
      <c r="I2" s="113"/>
      <c r="J2" s="113"/>
      <c r="K2" s="113"/>
      <c r="L2" s="113"/>
    </row>
    <row r="3" spans="1:12" ht="19.5" customHeight="1" x14ac:dyDescent="0.2">
      <c r="A3" s="112" t="s">
        <v>4</v>
      </c>
      <c r="B3" s="112"/>
      <c r="C3" s="112"/>
      <c r="D3" s="112"/>
      <c r="E3" s="112"/>
      <c r="F3" s="42"/>
      <c r="G3" s="42"/>
      <c r="H3" s="42"/>
      <c r="I3" s="42"/>
      <c r="J3" s="42"/>
      <c r="K3" s="42"/>
    </row>
    <row r="4" spans="1:12" ht="17.25" customHeight="1" x14ac:dyDescent="0.2">
      <c r="A4" s="114" t="s">
        <v>5</v>
      </c>
      <c r="B4" s="114"/>
      <c r="C4" s="114"/>
      <c r="D4" s="114"/>
      <c r="E4" s="114"/>
      <c r="F4" s="114"/>
      <c r="G4" s="114"/>
      <c r="H4" s="114"/>
      <c r="I4" s="114"/>
      <c r="J4" s="114"/>
      <c r="K4" s="114"/>
    </row>
    <row r="5" spans="1:12" ht="16.5" customHeight="1" x14ac:dyDescent="0.2">
      <c r="A5" s="112" t="s">
        <v>6</v>
      </c>
      <c r="B5" s="112"/>
      <c r="C5" s="112"/>
      <c r="D5" s="112"/>
      <c r="E5" s="112"/>
      <c r="F5" s="112"/>
      <c r="G5" s="112"/>
      <c r="H5" s="112"/>
      <c r="I5" s="112"/>
      <c r="J5" s="112"/>
      <c r="K5" s="112"/>
    </row>
    <row r="6" spans="1:12" ht="1.5" customHeight="1" x14ac:dyDescent="0.2">
      <c r="B6" s="115"/>
      <c r="C6" s="115"/>
      <c r="D6" s="115"/>
      <c r="E6" s="115"/>
      <c r="F6" s="115"/>
      <c r="G6" s="115"/>
      <c r="H6" s="115"/>
      <c r="I6" s="115"/>
      <c r="J6" s="115"/>
      <c r="K6" s="115"/>
    </row>
    <row r="7" spans="1:12" ht="20.25" customHeight="1" x14ac:dyDescent="0.2">
      <c r="B7" s="43" t="s">
        <v>7</v>
      </c>
      <c r="C7" s="44"/>
      <c r="D7" s="45"/>
      <c r="E7" s="45"/>
      <c r="F7" s="45"/>
      <c r="G7" s="45"/>
      <c r="H7" s="45"/>
      <c r="I7" s="45"/>
      <c r="J7" s="2" t="s">
        <v>8</v>
      </c>
      <c r="K7" s="45"/>
    </row>
    <row r="8" spans="1:12" ht="37.5" customHeight="1" x14ac:dyDescent="0.2">
      <c r="B8" s="116" t="s">
        <v>9</v>
      </c>
      <c r="C8" s="117"/>
      <c r="D8" s="41" t="s">
        <v>10</v>
      </c>
      <c r="E8" s="41" t="s">
        <v>11</v>
      </c>
      <c r="F8" s="41" t="s">
        <v>12</v>
      </c>
      <c r="G8" s="41" t="s">
        <v>13</v>
      </c>
      <c r="H8" s="41" t="s">
        <v>14</v>
      </c>
      <c r="I8" s="41" t="s">
        <v>15</v>
      </c>
      <c r="J8" s="3" t="s">
        <v>16</v>
      </c>
      <c r="K8" s="4"/>
    </row>
    <row r="9" spans="1:12" ht="14.1" customHeight="1" x14ac:dyDescent="0.2">
      <c r="B9" s="110" t="s">
        <v>17</v>
      </c>
      <c r="C9" s="111"/>
      <c r="D9" s="46">
        <v>7406871664</v>
      </c>
      <c r="E9" s="46">
        <v>89345774</v>
      </c>
      <c r="F9" s="46">
        <v>11880000</v>
      </c>
      <c r="G9" s="46">
        <v>7484337438</v>
      </c>
      <c r="H9" s="46">
        <v>5645412714</v>
      </c>
      <c r="I9" s="46">
        <v>149558809</v>
      </c>
      <c r="J9" s="47">
        <v>1838924724</v>
      </c>
      <c r="K9" s="4"/>
    </row>
    <row r="10" spans="1:12" ht="14.1" customHeight="1" x14ac:dyDescent="0.2">
      <c r="B10" s="110" t="s">
        <v>18</v>
      </c>
      <c r="C10" s="111"/>
      <c r="D10" s="46">
        <v>274573175</v>
      </c>
      <c r="E10" s="46">
        <v>3502253</v>
      </c>
      <c r="F10" s="46" t="s">
        <v>189</v>
      </c>
      <c r="G10" s="46">
        <v>278075428</v>
      </c>
      <c r="H10" s="48" t="s">
        <v>189</v>
      </c>
      <c r="I10" s="48" t="s">
        <v>189</v>
      </c>
      <c r="J10" s="47">
        <v>278075428</v>
      </c>
      <c r="K10" s="4"/>
    </row>
    <row r="11" spans="1:12" ht="14.1" customHeight="1" x14ac:dyDescent="0.2">
      <c r="A11" s="1" t="s">
        <v>19</v>
      </c>
      <c r="B11" s="118" t="s">
        <v>20</v>
      </c>
      <c r="C11" s="119"/>
      <c r="D11" s="49">
        <v>3723000</v>
      </c>
      <c r="E11" s="49">
        <v>6654521</v>
      </c>
      <c r="F11" s="49" t="s">
        <v>189</v>
      </c>
      <c r="G11" s="49">
        <v>10377521</v>
      </c>
      <c r="H11" s="48" t="s">
        <v>189</v>
      </c>
      <c r="I11" s="48" t="s">
        <v>189</v>
      </c>
      <c r="J11" s="50">
        <v>10377521</v>
      </c>
      <c r="K11" s="4"/>
    </row>
    <row r="12" spans="1:12" ht="14.1" customHeight="1" x14ac:dyDescent="0.2">
      <c r="B12" s="118" t="s">
        <v>21</v>
      </c>
      <c r="C12" s="119"/>
      <c r="D12" s="51">
        <v>6236764633</v>
      </c>
      <c r="E12" s="51">
        <v>79189000</v>
      </c>
      <c r="F12" s="51" t="s">
        <v>189</v>
      </c>
      <c r="G12" s="51">
        <v>6315953633</v>
      </c>
      <c r="H12" s="46">
        <v>4921044440</v>
      </c>
      <c r="I12" s="46">
        <v>128449722</v>
      </c>
      <c r="J12" s="47">
        <v>1394909193</v>
      </c>
      <c r="K12" s="4"/>
    </row>
    <row r="13" spans="1:12" ht="14.1" customHeight="1" x14ac:dyDescent="0.2">
      <c r="B13" s="110" t="s">
        <v>22</v>
      </c>
      <c r="C13" s="111"/>
      <c r="D13" s="46">
        <v>879930856</v>
      </c>
      <c r="E13" s="46" t="s">
        <v>189</v>
      </c>
      <c r="F13" s="48" t="s">
        <v>189</v>
      </c>
      <c r="G13" s="46">
        <v>879930856</v>
      </c>
      <c r="H13" s="46">
        <v>724368274</v>
      </c>
      <c r="I13" s="46">
        <v>21109087</v>
      </c>
      <c r="J13" s="47">
        <v>155562582</v>
      </c>
      <c r="K13" s="4"/>
    </row>
    <row r="14" spans="1:12" ht="14.1" customHeight="1" x14ac:dyDescent="0.2">
      <c r="B14" s="118" t="s">
        <v>23</v>
      </c>
      <c r="C14" s="119"/>
      <c r="D14" s="49" t="s">
        <v>189</v>
      </c>
      <c r="E14" s="49" t="s">
        <v>189</v>
      </c>
      <c r="F14" s="49" t="s">
        <v>189</v>
      </c>
      <c r="G14" s="49" t="s">
        <v>189</v>
      </c>
      <c r="H14" s="48" t="s">
        <v>189</v>
      </c>
      <c r="I14" s="48" t="s">
        <v>189</v>
      </c>
      <c r="J14" s="50" t="s">
        <v>189</v>
      </c>
      <c r="K14" s="4"/>
    </row>
    <row r="15" spans="1:12" ht="14.1" customHeight="1" x14ac:dyDescent="0.2">
      <c r="B15" s="110" t="s">
        <v>24</v>
      </c>
      <c r="C15" s="111"/>
      <c r="D15" s="48" t="s">
        <v>189</v>
      </c>
      <c r="E15" s="48" t="s">
        <v>189</v>
      </c>
      <c r="F15" s="48" t="s">
        <v>189</v>
      </c>
      <c r="G15" s="48" t="s">
        <v>189</v>
      </c>
      <c r="H15" s="48" t="s">
        <v>189</v>
      </c>
      <c r="I15" s="48" t="s">
        <v>189</v>
      </c>
      <c r="J15" s="50" t="s">
        <v>189</v>
      </c>
      <c r="K15" s="4"/>
    </row>
    <row r="16" spans="1:12" ht="14.1" customHeight="1" x14ac:dyDescent="0.2">
      <c r="B16" s="118" t="s">
        <v>25</v>
      </c>
      <c r="C16" s="119"/>
      <c r="D16" s="49" t="s">
        <v>189</v>
      </c>
      <c r="E16" s="49" t="s">
        <v>189</v>
      </c>
      <c r="F16" s="49" t="s">
        <v>189</v>
      </c>
      <c r="G16" s="49" t="s">
        <v>189</v>
      </c>
      <c r="H16" s="48" t="s">
        <v>189</v>
      </c>
      <c r="I16" s="48" t="s">
        <v>189</v>
      </c>
      <c r="J16" s="50" t="s">
        <v>189</v>
      </c>
      <c r="K16" s="4"/>
    </row>
    <row r="17" spans="2:15" ht="14.1" customHeight="1" x14ac:dyDescent="0.2">
      <c r="B17" s="118" t="s">
        <v>26</v>
      </c>
      <c r="C17" s="119"/>
      <c r="D17" s="49" t="s">
        <v>189</v>
      </c>
      <c r="E17" s="49" t="s">
        <v>189</v>
      </c>
      <c r="F17" s="49" t="s">
        <v>189</v>
      </c>
      <c r="G17" s="49" t="s">
        <v>189</v>
      </c>
      <c r="H17" s="48" t="s">
        <v>189</v>
      </c>
      <c r="I17" s="48" t="s">
        <v>189</v>
      </c>
      <c r="J17" s="50" t="s">
        <v>189</v>
      </c>
      <c r="K17" s="4"/>
    </row>
    <row r="18" spans="2:15" ht="14.1" customHeight="1" x14ac:dyDescent="0.2">
      <c r="B18" s="118" t="s">
        <v>27</v>
      </c>
      <c r="C18" s="119"/>
      <c r="D18" s="49">
        <v>11880000</v>
      </c>
      <c r="E18" s="51" t="s">
        <v>189</v>
      </c>
      <c r="F18" s="49">
        <v>11880000</v>
      </c>
      <c r="G18" s="51" t="s">
        <v>189</v>
      </c>
      <c r="H18" s="48" t="s">
        <v>189</v>
      </c>
      <c r="I18" s="48" t="s">
        <v>189</v>
      </c>
      <c r="J18" s="47" t="s">
        <v>189</v>
      </c>
      <c r="K18" s="4"/>
    </row>
    <row r="19" spans="2:15" ht="14.1" customHeight="1" x14ac:dyDescent="0.2">
      <c r="B19" s="120" t="s">
        <v>28</v>
      </c>
      <c r="C19" s="121"/>
      <c r="D19" s="51">
        <v>25801001142</v>
      </c>
      <c r="E19" s="51">
        <v>85471000</v>
      </c>
      <c r="F19" s="49">
        <v>7401743076</v>
      </c>
      <c r="G19" s="51">
        <v>18484729066</v>
      </c>
      <c r="H19" s="46">
        <v>10998243151</v>
      </c>
      <c r="I19" s="46">
        <v>423879128</v>
      </c>
      <c r="J19" s="47">
        <v>7486485915</v>
      </c>
      <c r="K19" s="4"/>
    </row>
    <row r="20" spans="2:15" ht="14.1" customHeight="1" x14ac:dyDescent="0.2">
      <c r="B20" s="110" t="s">
        <v>29</v>
      </c>
      <c r="C20" s="111"/>
      <c r="D20" s="46">
        <v>386685952</v>
      </c>
      <c r="E20" s="46" t="s">
        <v>326</v>
      </c>
      <c r="F20" s="48">
        <v>4158121</v>
      </c>
      <c r="G20" s="46">
        <v>382527831</v>
      </c>
      <c r="H20" s="48" t="s">
        <v>189</v>
      </c>
      <c r="I20" s="48" t="s">
        <v>189</v>
      </c>
      <c r="J20" s="47">
        <v>382527831</v>
      </c>
      <c r="K20" s="4"/>
    </row>
    <row r="21" spans="2:15" ht="14.1" customHeight="1" x14ac:dyDescent="0.2">
      <c r="B21" s="118" t="s">
        <v>30</v>
      </c>
      <c r="C21" s="119"/>
      <c r="D21" s="46">
        <v>625090564</v>
      </c>
      <c r="E21" s="48" t="s">
        <v>189</v>
      </c>
      <c r="F21" s="48">
        <v>182584400</v>
      </c>
      <c r="G21" s="46">
        <v>442506164</v>
      </c>
      <c r="H21" s="46">
        <v>18422939</v>
      </c>
      <c r="I21" s="46">
        <v>18422939</v>
      </c>
      <c r="J21" s="46">
        <v>424083225</v>
      </c>
      <c r="K21" s="4"/>
      <c r="N21" s="92"/>
    </row>
    <row r="22" spans="2:15" ht="14.1" customHeight="1" x14ac:dyDescent="0.2">
      <c r="B22" s="110" t="s">
        <v>22</v>
      </c>
      <c r="C22" s="111"/>
      <c r="D22" s="46">
        <v>24752233603</v>
      </c>
      <c r="E22" s="46">
        <v>73591000</v>
      </c>
      <c r="F22" s="48">
        <v>7197740555</v>
      </c>
      <c r="G22" s="46">
        <v>17628084048</v>
      </c>
      <c r="H22" s="46">
        <v>10979820212</v>
      </c>
      <c r="I22" s="46">
        <v>405456189</v>
      </c>
      <c r="J22" s="47">
        <v>6648263836</v>
      </c>
      <c r="K22" s="93"/>
      <c r="N22" s="92"/>
      <c r="O22" s="92"/>
    </row>
    <row r="23" spans="2:15" ht="14.1" customHeight="1" x14ac:dyDescent="0.2">
      <c r="B23" s="110" t="s">
        <v>26</v>
      </c>
      <c r="C23" s="111"/>
      <c r="D23" s="48" t="s">
        <v>189</v>
      </c>
      <c r="E23" s="48" t="s">
        <v>189</v>
      </c>
      <c r="F23" s="48" t="s">
        <v>189</v>
      </c>
      <c r="G23" s="48" t="s">
        <v>189</v>
      </c>
      <c r="H23" s="48" t="s">
        <v>189</v>
      </c>
      <c r="I23" s="48" t="s">
        <v>189</v>
      </c>
      <c r="J23" s="50" t="s">
        <v>189</v>
      </c>
      <c r="K23" s="4"/>
      <c r="N23" s="92"/>
    </row>
    <row r="24" spans="2:15" ht="14.1" customHeight="1" x14ac:dyDescent="0.2">
      <c r="B24" s="118" t="s">
        <v>27</v>
      </c>
      <c r="C24" s="119"/>
      <c r="D24" s="48">
        <v>36991023</v>
      </c>
      <c r="E24" s="46">
        <v>11880000</v>
      </c>
      <c r="F24" s="48">
        <v>17260000</v>
      </c>
      <c r="G24" s="46">
        <v>31611023</v>
      </c>
      <c r="H24" s="48" t="s">
        <v>189</v>
      </c>
      <c r="I24" s="48" t="s">
        <v>189</v>
      </c>
      <c r="J24" s="47">
        <v>31611023</v>
      </c>
      <c r="K24" s="4"/>
    </row>
    <row r="25" spans="2:15" ht="14.1" customHeight="1" x14ac:dyDescent="0.2">
      <c r="B25" s="110" t="s">
        <v>31</v>
      </c>
      <c r="C25" s="111"/>
      <c r="D25" s="46">
        <v>1488860842</v>
      </c>
      <c r="E25" s="46">
        <v>8455700</v>
      </c>
      <c r="F25" s="48">
        <v>26683500</v>
      </c>
      <c r="G25" s="46">
        <v>1470633042</v>
      </c>
      <c r="H25" s="46">
        <v>994220726</v>
      </c>
      <c r="I25" s="46">
        <v>115403004</v>
      </c>
      <c r="J25" s="47">
        <v>476412316</v>
      </c>
      <c r="K25" s="4"/>
    </row>
    <row r="26" spans="2:15" ht="14.1" customHeight="1" x14ac:dyDescent="0.2">
      <c r="B26" s="122" t="s">
        <v>32</v>
      </c>
      <c r="C26" s="123"/>
      <c r="D26" s="51">
        <v>34696733648</v>
      </c>
      <c r="E26" s="51">
        <v>183272474</v>
      </c>
      <c r="F26" s="51">
        <v>7440306576</v>
      </c>
      <c r="G26" s="51">
        <v>27439699546</v>
      </c>
      <c r="H26" s="46">
        <v>17637876591</v>
      </c>
      <c r="I26" s="46">
        <v>688840941</v>
      </c>
      <c r="J26" s="47">
        <v>9801822955</v>
      </c>
      <c r="K26" s="4"/>
    </row>
    <row r="27" spans="2:15" ht="8.4" customHeight="1" x14ac:dyDescent="0.2">
      <c r="B27" s="52"/>
      <c r="C27" s="53"/>
      <c r="D27" s="53"/>
      <c r="E27" s="53"/>
      <c r="F27" s="53"/>
      <c r="G27" s="53"/>
      <c r="H27" s="54"/>
      <c r="I27" s="54"/>
      <c r="J27" s="55"/>
      <c r="K27" s="55"/>
    </row>
    <row r="28" spans="2:15" ht="6.75" customHeight="1" x14ac:dyDescent="0.2">
      <c r="C28" s="56"/>
      <c r="D28" s="57"/>
      <c r="E28" s="57"/>
      <c r="F28" s="57"/>
      <c r="G28" s="57"/>
      <c r="H28" s="57"/>
      <c r="I28" s="57"/>
    </row>
    <row r="29" spans="2:15" ht="20.25" customHeight="1" x14ac:dyDescent="0.2">
      <c r="B29" s="58" t="s">
        <v>33</v>
      </c>
      <c r="C29" s="59"/>
      <c r="D29" s="57"/>
      <c r="E29" s="57"/>
      <c r="F29" s="57"/>
      <c r="G29" s="57"/>
      <c r="H29" s="57"/>
      <c r="I29" s="57"/>
      <c r="K29" s="2" t="s">
        <v>8</v>
      </c>
    </row>
    <row r="30" spans="2:15" ht="12.9" customHeight="1" x14ac:dyDescent="0.2">
      <c r="B30" s="124" t="s">
        <v>9</v>
      </c>
      <c r="C30" s="125"/>
      <c r="D30" s="128" t="s">
        <v>34</v>
      </c>
      <c r="E30" s="128" t="s">
        <v>35</v>
      </c>
      <c r="F30" s="128" t="s">
        <v>36</v>
      </c>
      <c r="G30" s="128" t="s">
        <v>37</v>
      </c>
      <c r="H30" s="128" t="s">
        <v>38</v>
      </c>
      <c r="I30" s="128" t="s">
        <v>39</v>
      </c>
      <c r="J30" s="128" t="s">
        <v>40</v>
      </c>
      <c r="K30" s="128" t="s">
        <v>41</v>
      </c>
    </row>
    <row r="31" spans="2:15" ht="12.9" customHeight="1" x14ac:dyDescent="0.2">
      <c r="B31" s="126"/>
      <c r="C31" s="127"/>
      <c r="D31" s="129"/>
      <c r="E31" s="129"/>
      <c r="F31" s="129"/>
      <c r="G31" s="129"/>
      <c r="H31" s="129"/>
      <c r="I31" s="129"/>
      <c r="J31" s="129"/>
      <c r="K31" s="129"/>
    </row>
    <row r="32" spans="2:15" ht="14.1" customHeight="1" x14ac:dyDescent="0.2">
      <c r="B32" s="110" t="s">
        <v>17</v>
      </c>
      <c r="C32" s="111"/>
      <c r="D32" s="49">
        <v>29991170</v>
      </c>
      <c r="E32" s="49">
        <v>401887083</v>
      </c>
      <c r="F32" s="49">
        <v>190900050</v>
      </c>
      <c r="G32" s="49">
        <v>44061228</v>
      </c>
      <c r="H32" s="49">
        <v>417061426</v>
      </c>
      <c r="I32" s="49">
        <v>102511292</v>
      </c>
      <c r="J32" s="49">
        <v>652512475</v>
      </c>
      <c r="K32" s="5">
        <v>1838924724</v>
      </c>
    </row>
    <row r="33" spans="2:12" ht="14.1" customHeight="1" x14ac:dyDescent="0.2">
      <c r="B33" s="118" t="s">
        <v>29</v>
      </c>
      <c r="C33" s="119"/>
      <c r="D33" s="49">
        <v>17100831</v>
      </c>
      <c r="E33" s="49">
        <v>5942307</v>
      </c>
      <c r="F33" s="49">
        <v>56333337</v>
      </c>
      <c r="G33" s="49">
        <v>35219601</v>
      </c>
      <c r="H33" s="49">
        <v>38280001</v>
      </c>
      <c r="I33" s="49">
        <v>70601078</v>
      </c>
      <c r="J33" s="49">
        <v>54598273</v>
      </c>
      <c r="K33" s="5">
        <v>278075428</v>
      </c>
    </row>
    <row r="34" spans="2:12" ht="14.1" customHeight="1" x14ac:dyDescent="0.2">
      <c r="B34" s="118" t="s">
        <v>20</v>
      </c>
      <c r="C34" s="119"/>
      <c r="D34" s="49" t="s">
        <v>189</v>
      </c>
      <c r="E34" s="49" t="s">
        <v>189</v>
      </c>
      <c r="F34" s="49" t="s">
        <v>189</v>
      </c>
      <c r="G34" s="49" t="s">
        <v>189</v>
      </c>
      <c r="H34" s="49">
        <v>4437521</v>
      </c>
      <c r="I34" s="49" t="s">
        <v>189</v>
      </c>
      <c r="J34" s="49">
        <v>5940000</v>
      </c>
      <c r="K34" s="5">
        <v>10377521</v>
      </c>
    </row>
    <row r="35" spans="2:12" ht="14.1" customHeight="1" x14ac:dyDescent="0.2">
      <c r="B35" s="110" t="s">
        <v>21</v>
      </c>
      <c r="C35" s="111"/>
      <c r="D35" s="49">
        <v>12890339</v>
      </c>
      <c r="E35" s="49">
        <v>368459027</v>
      </c>
      <c r="F35" s="49">
        <v>132066112</v>
      </c>
      <c r="G35" s="49">
        <v>8841627</v>
      </c>
      <c r="H35" s="49">
        <v>332546662</v>
      </c>
      <c r="I35" s="49">
        <v>30427188</v>
      </c>
      <c r="J35" s="49">
        <v>509678238</v>
      </c>
      <c r="K35" s="5">
        <v>1394909193</v>
      </c>
    </row>
    <row r="36" spans="2:12" ht="14.1" customHeight="1" x14ac:dyDescent="0.2">
      <c r="B36" s="118" t="s">
        <v>22</v>
      </c>
      <c r="C36" s="119"/>
      <c r="D36" s="49" t="s">
        <v>189</v>
      </c>
      <c r="E36" s="49">
        <v>27485749</v>
      </c>
      <c r="F36" s="49">
        <v>2500601</v>
      </c>
      <c r="G36" s="49" t="s">
        <v>189</v>
      </c>
      <c r="H36" s="49">
        <v>41797242</v>
      </c>
      <c r="I36" s="49">
        <v>1483026</v>
      </c>
      <c r="J36" s="49">
        <v>82295964</v>
      </c>
      <c r="K36" s="5">
        <v>155562582</v>
      </c>
    </row>
    <row r="37" spans="2:12" ht="14.1" customHeight="1" x14ac:dyDescent="0.2">
      <c r="B37" s="130" t="s">
        <v>23</v>
      </c>
      <c r="C37" s="131"/>
      <c r="D37" s="49" t="s">
        <v>189</v>
      </c>
      <c r="E37" s="49" t="s">
        <v>189</v>
      </c>
      <c r="F37" s="49" t="s">
        <v>189</v>
      </c>
      <c r="G37" s="49" t="s">
        <v>189</v>
      </c>
      <c r="H37" s="49" t="s">
        <v>189</v>
      </c>
      <c r="I37" s="49" t="s">
        <v>189</v>
      </c>
      <c r="J37" s="50">
        <v>0</v>
      </c>
      <c r="K37" s="5" t="s">
        <v>189</v>
      </c>
    </row>
    <row r="38" spans="2:12" ht="14.1" customHeight="1" x14ac:dyDescent="0.2">
      <c r="B38" s="132" t="s">
        <v>24</v>
      </c>
      <c r="C38" s="133"/>
      <c r="D38" s="49" t="s">
        <v>189</v>
      </c>
      <c r="E38" s="49" t="s">
        <v>189</v>
      </c>
      <c r="F38" s="49" t="s">
        <v>189</v>
      </c>
      <c r="G38" s="49" t="s">
        <v>189</v>
      </c>
      <c r="H38" s="49" t="s">
        <v>189</v>
      </c>
      <c r="I38" s="49" t="s">
        <v>189</v>
      </c>
      <c r="J38" s="50">
        <v>0</v>
      </c>
      <c r="K38" s="5" t="s">
        <v>189</v>
      </c>
    </row>
    <row r="39" spans="2:12" ht="14.1" customHeight="1" x14ac:dyDescent="0.2">
      <c r="B39" s="130" t="s">
        <v>25</v>
      </c>
      <c r="C39" s="131"/>
      <c r="D39" s="49" t="s">
        <v>189</v>
      </c>
      <c r="E39" s="49" t="s">
        <v>189</v>
      </c>
      <c r="F39" s="49" t="s">
        <v>189</v>
      </c>
      <c r="G39" s="49" t="s">
        <v>189</v>
      </c>
      <c r="H39" s="49" t="s">
        <v>189</v>
      </c>
      <c r="I39" s="49" t="s">
        <v>189</v>
      </c>
      <c r="J39" s="50">
        <v>0</v>
      </c>
      <c r="K39" s="5" t="s">
        <v>189</v>
      </c>
    </row>
    <row r="40" spans="2:12" ht="14.1" customHeight="1" x14ac:dyDescent="0.2">
      <c r="B40" s="118" t="s">
        <v>26</v>
      </c>
      <c r="C40" s="119"/>
      <c r="D40" s="49" t="s">
        <v>189</v>
      </c>
      <c r="E40" s="49" t="s">
        <v>189</v>
      </c>
      <c r="F40" s="49" t="s">
        <v>189</v>
      </c>
      <c r="G40" s="49" t="s">
        <v>189</v>
      </c>
      <c r="H40" s="49" t="s">
        <v>189</v>
      </c>
      <c r="I40" s="49" t="s">
        <v>189</v>
      </c>
      <c r="J40" s="49">
        <v>0</v>
      </c>
      <c r="K40" s="5" t="s">
        <v>189</v>
      </c>
    </row>
    <row r="41" spans="2:12" ht="14.1" customHeight="1" x14ac:dyDescent="0.2">
      <c r="B41" s="118" t="s">
        <v>27</v>
      </c>
      <c r="C41" s="119"/>
      <c r="D41" s="49" t="s">
        <v>189</v>
      </c>
      <c r="E41" s="49" t="s">
        <v>189</v>
      </c>
      <c r="F41" s="49" t="s">
        <v>189</v>
      </c>
      <c r="G41" s="49" t="s">
        <v>189</v>
      </c>
      <c r="H41" s="49" t="s">
        <v>189</v>
      </c>
      <c r="I41" s="49" t="s">
        <v>189</v>
      </c>
      <c r="J41" s="49">
        <v>0</v>
      </c>
      <c r="K41" s="5" t="s">
        <v>189</v>
      </c>
    </row>
    <row r="42" spans="2:12" ht="14.1" customHeight="1" x14ac:dyDescent="0.2">
      <c r="B42" s="118" t="s">
        <v>28</v>
      </c>
      <c r="C42" s="119"/>
      <c r="D42" s="49">
        <v>7097366465</v>
      </c>
      <c r="E42" s="49" t="s">
        <v>189</v>
      </c>
      <c r="F42" s="49" t="s">
        <v>189</v>
      </c>
      <c r="G42" s="49">
        <v>2065920</v>
      </c>
      <c r="H42" s="49">
        <v>300921407</v>
      </c>
      <c r="I42" s="49">
        <v>23799329</v>
      </c>
      <c r="J42" s="49">
        <v>62332794</v>
      </c>
      <c r="K42" s="5">
        <v>7486485915</v>
      </c>
      <c r="L42" s="60"/>
    </row>
    <row r="43" spans="2:12" ht="14.1" customHeight="1" x14ac:dyDescent="0.2">
      <c r="B43" s="118" t="s">
        <v>29</v>
      </c>
      <c r="C43" s="119"/>
      <c r="D43" s="49">
        <v>99654657</v>
      </c>
      <c r="E43" s="49" t="s">
        <v>189</v>
      </c>
      <c r="F43" s="49" t="s">
        <v>189</v>
      </c>
      <c r="G43" s="49">
        <v>2065920</v>
      </c>
      <c r="H43" s="49">
        <v>274361775</v>
      </c>
      <c r="I43" s="49" t="s">
        <v>189</v>
      </c>
      <c r="J43" s="49">
        <v>6445479</v>
      </c>
      <c r="K43" s="5">
        <v>382527831</v>
      </c>
    </row>
    <row r="44" spans="2:12" ht="14.1" customHeight="1" x14ac:dyDescent="0.2">
      <c r="B44" s="118" t="s">
        <v>30</v>
      </c>
      <c r="C44" s="119"/>
      <c r="D44" s="49">
        <v>424083225</v>
      </c>
      <c r="E44" s="49" t="s">
        <v>189</v>
      </c>
      <c r="F44" s="49" t="s">
        <v>189</v>
      </c>
      <c r="G44" s="49" t="s">
        <v>343</v>
      </c>
      <c r="H44" s="49" t="s">
        <v>189</v>
      </c>
      <c r="I44" s="49" t="s">
        <v>189</v>
      </c>
      <c r="J44" s="49" t="s">
        <v>189</v>
      </c>
      <c r="K44" s="5">
        <v>424083225</v>
      </c>
    </row>
    <row r="45" spans="2:12" ht="14.1" customHeight="1" x14ac:dyDescent="0.2">
      <c r="B45" s="110" t="s">
        <v>22</v>
      </c>
      <c r="C45" s="111"/>
      <c r="D45" s="49">
        <v>6542017560</v>
      </c>
      <c r="E45" s="49" t="s">
        <v>189</v>
      </c>
      <c r="F45" s="49" t="s">
        <v>189</v>
      </c>
      <c r="G45" s="49" t="s">
        <v>326</v>
      </c>
      <c r="H45" s="49">
        <v>26559632</v>
      </c>
      <c r="I45" s="49">
        <v>23799329</v>
      </c>
      <c r="J45" s="49">
        <v>55887315</v>
      </c>
      <c r="K45" s="5">
        <v>6648263836</v>
      </c>
    </row>
    <row r="46" spans="2:12" ht="14.1" customHeight="1" x14ac:dyDescent="0.2">
      <c r="B46" s="118" t="s">
        <v>26</v>
      </c>
      <c r="C46" s="119"/>
      <c r="D46" s="49" t="s">
        <v>189</v>
      </c>
      <c r="E46" s="49" t="s">
        <v>189</v>
      </c>
      <c r="F46" s="49" t="s">
        <v>189</v>
      </c>
      <c r="G46" s="49" t="s">
        <v>189</v>
      </c>
      <c r="H46" s="49" t="s">
        <v>189</v>
      </c>
      <c r="I46" s="49" t="s">
        <v>189</v>
      </c>
      <c r="J46" s="49">
        <v>0</v>
      </c>
      <c r="K46" s="5" t="s">
        <v>189</v>
      </c>
    </row>
    <row r="47" spans="2:12" ht="14.1" customHeight="1" x14ac:dyDescent="0.2">
      <c r="B47" s="110" t="s">
        <v>27</v>
      </c>
      <c r="C47" s="111"/>
      <c r="D47" s="49">
        <v>31611023</v>
      </c>
      <c r="E47" s="49" t="s">
        <v>189</v>
      </c>
      <c r="F47" s="49" t="s">
        <v>189</v>
      </c>
      <c r="G47" s="49" t="s">
        <v>189</v>
      </c>
      <c r="H47" s="49" t="s">
        <v>189</v>
      </c>
      <c r="I47" s="49" t="s">
        <v>189</v>
      </c>
      <c r="J47" s="49">
        <v>0</v>
      </c>
      <c r="K47" s="5">
        <v>31611023</v>
      </c>
    </row>
    <row r="48" spans="2:12" ht="14.1" customHeight="1" x14ac:dyDescent="0.2">
      <c r="B48" s="134" t="s">
        <v>31</v>
      </c>
      <c r="C48" s="135"/>
      <c r="D48" s="49">
        <v>328886007</v>
      </c>
      <c r="E48" s="49">
        <v>20060013</v>
      </c>
      <c r="F48" s="49">
        <v>2944216</v>
      </c>
      <c r="G48" s="49" t="s">
        <v>189</v>
      </c>
      <c r="H48" s="49">
        <v>71452426</v>
      </c>
      <c r="I48" s="49">
        <v>5725053</v>
      </c>
      <c r="J48" s="49">
        <v>47344601</v>
      </c>
      <c r="K48" s="5">
        <v>476412316</v>
      </c>
    </row>
    <row r="49" spans="2:11" ht="13.5" customHeight="1" x14ac:dyDescent="0.2">
      <c r="B49" s="122" t="s">
        <v>41</v>
      </c>
      <c r="C49" s="123"/>
      <c r="D49" s="49">
        <v>7456243642</v>
      </c>
      <c r="E49" s="49">
        <v>421947096</v>
      </c>
      <c r="F49" s="49">
        <v>193844266</v>
      </c>
      <c r="G49" s="49">
        <v>46127148</v>
      </c>
      <c r="H49" s="49">
        <v>789435259</v>
      </c>
      <c r="I49" s="49">
        <v>132035674</v>
      </c>
      <c r="J49" s="49">
        <v>762189870</v>
      </c>
      <c r="K49" s="5">
        <v>9801822955</v>
      </c>
    </row>
    <row r="50" spans="2:11" ht="3" customHeight="1" x14ac:dyDescent="0.2"/>
    <row r="51" spans="2:11" ht="5.0999999999999996" customHeight="1" x14ac:dyDescent="0.2"/>
  </sheetData>
  <mergeCells count="52">
    <mergeCell ref="B46:C46"/>
    <mergeCell ref="B47:C47"/>
    <mergeCell ref="B48:C48"/>
    <mergeCell ref="B49:C49"/>
    <mergeCell ref="B40:C40"/>
    <mergeCell ref="B41:C41"/>
    <mergeCell ref="B42:C42"/>
    <mergeCell ref="B43:C43"/>
    <mergeCell ref="B44:C44"/>
    <mergeCell ref="B45:C45"/>
    <mergeCell ref="B39:C39"/>
    <mergeCell ref="H30:H31"/>
    <mergeCell ref="I30:I31"/>
    <mergeCell ref="J30:J31"/>
    <mergeCell ref="K30:K31"/>
    <mergeCell ref="B32:C32"/>
    <mergeCell ref="B33:C33"/>
    <mergeCell ref="G30:G31"/>
    <mergeCell ref="B34:C34"/>
    <mergeCell ref="B35:C35"/>
    <mergeCell ref="B36:C36"/>
    <mergeCell ref="B37:C37"/>
    <mergeCell ref="B38:C38"/>
    <mergeCell ref="B26:C26"/>
    <mergeCell ref="B30:C31"/>
    <mergeCell ref="D30:D31"/>
    <mergeCell ref="E30:E31"/>
    <mergeCell ref="F30:F31"/>
    <mergeCell ref="B25:C25"/>
    <mergeCell ref="B14:C14"/>
    <mergeCell ref="B15:C15"/>
    <mergeCell ref="B16:C16"/>
    <mergeCell ref="B17:C17"/>
    <mergeCell ref="B18:C18"/>
    <mergeCell ref="B19:C19"/>
    <mergeCell ref="B20:C20"/>
    <mergeCell ref="B21:C21"/>
    <mergeCell ref="B22:C22"/>
    <mergeCell ref="B23:C23"/>
    <mergeCell ref="B24:C24"/>
    <mergeCell ref="B13:C13"/>
    <mergeCell ref="A1:D1"/>
    <mergeCell ref="A2:L2"/>
    <mergeCell ref="A3:E3"/>
    <mergeCell ref="A4:K4"/>
    <mergeCell ref="A5:K5"/>
    <mergeCell ref="B6:K6"/>
    <mergeCell ref="B8:C8"/>
    <mergeCell ref="B9:C9"/>
    <mergeCell ref="B10:C10"/>
    <mergeCell ref="B11:C11"/>
    <mergeCell ref="B12:C12"/>
  </mergeCells>
  <phoneticPr fontId="5"/>
  <printOptions horizontalCentered="1"/>
  <pageMargins left="0.39370078740157483" right="0.39370078740157483" top="0.39370078740157483" bottom="0.39370078740157483" header="0.31496062992125984" footer="0.31496062992125984"/>
  <pageSetup paperSize="9" scale="79" orientation="landscape"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1"/>
  <sheetViews>
    <sheetView workbookViewId="0">
      <selection activeCell="H31" sqref="H31"/>
    </sheetView>
  </sheetViews>
  <sheetFormatPr defaultColWidth="8.88671875" defaultRowHeight="10.8" x14ac:dyDescent="0.15"/>
  <cols>
    <col min="1" max="1" width="22.88671875" style="6" customWidth="1"/>
    <col min="2" max="2" width="112.88671875" style="6" customWidth="1"/>
    <col min="3" max="16384" width="8.88671875" style="6"/>
  </cols>
  <sheetData>
    <row r="1" spans="1:2" ht="20.100000000000001" customHeight="1" x14ac:dyDescent="0.15"/>
    <row r="2" spans="1:2" ht="14.4" x14ac:dyDescent="0.2">
      <c r="A2" s="7" t="s">
        <v>156</v>
      </c>
    </row>
    <row r="3" spans="1:2" ht="13.2" x14ac:dyDescent="0.2">
      <c r="B3" s="2" t="s">
        <v>8</v>
      </c>
    </row>
    <row r="4" spans="1:2" ht="22.5" customHeight="1" x14ac:dyDescent="0.15">
      <c r="A4" s="26" t="s">
        <v>128</v>
      </c>
      <c r="B4" s="9" t="s">
        <v>129</v>
      </c>
    </row>
    <row r="5" spans="1:2" ht="18" customHeight="1" x14ac:dyDescent="0.15">
      <c r="A5" s="39"/>
      <c r="B5" s="40" t="s">
        <v>172</v>
      </c>
    </row>
    <row r="11" spans="1:2" x14ac:dyDescent="0.15">
      <c r="A11" s="6" t="s">
        <v>81</v>
      </c>
    </row>
  </sheetData>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2"/>
  <sheetViews>
    <sheetView workbookViewId="0">
      <selection activeCell="F11" sqref="F11"/>
    </sheetView>
  </sheetViews>
  <sheetFormatPr defaultColWidth="8.88671875" defaultRowHeight="10.8" x14ac:dyDescent="0.15"/>
  <cols>
    <col min="1" max="1" width="18.88671875" style="6" customWidth="1"/>
    <col min="2" max="6" width="20.88671875" style="6" customWidth="1"/>
    <col min="7" max="16384" width="8.88671875" style="6"/>
  </cols>
  <sheetData>
    <row r="1" spans="1:6" ht="15" customHeight="1" x14ac:dyDescent="0.15"/>
    <row r="2" spans="1:6" ht="14.4" x14ac:dyDescent="0.2">
      <c r="A2" s="7" t="s">
        <v>130</v>
      </c>
    </row>
    <row r="3" spans="1:6" ht="20.100000000000001" customHeight="1" x14ac:dyDescent="0.2">
      <c r="A3" s="15"/>
      <c r="F3" s="2" t="s">
        <v>8</v>
      </c>
    </row>
    <row r="4" spans="1:6" ht="22.5" customHeight="1" x14ac:dyDescent="0.15">
      <c r="A4" s="136" t="s">
        <v>131</v>
      </c>
      <c r="B4" s="136" t="s">
        <v>132</v>
      </c>
      <c r="C4" s="136" t="s">
        <v>133</v>
      </c>
      <c r="D4" s="136" t="s">
        <v>134</v>
      </c>
      <c r="E4" s="136"/>
      <c r="F4" s="136" t="s">
        <v>135</v>
      </c>
    </row>
    <row r="5" spans="1:6" ht="22.5" customHeight="1" x14ac:dyDescent="0.15">
      <c r="A5" s="136"/>
      <c r="B5" s="136"/>
      <c r="C5" s="136"/>
      <c r="D5" s="9" t="s">
        <v>136</v>
      </c>
      <c r="E5" s="9" t="s">
        <v>72</v>
      </c>
      <c r="F5" s="136"/>
    </row>
    <row r="6" spans="1:6" ht="18" customHeight="1" x14ac:dyDescent="0.15">
      <c r="A6" s="11" t="s">
        <v>137</v>
      </c>
      <c r="B6" s="64">
        <v>284876742</v>
      </c>
      <c r="C6" s="64"/>
      <c r="D6" s="64">
        <v>0</v>
      </c>
      <c r="E6" s="64">
        <v>16990012</v>
      </c>
      <c r="F6" s="64">
        <v>267886730</v>
      </c>
    </row>
    <row r="7" spans="1:6" ht="18" customHeight="1" x14ac:dyDescent="0.15">
      <c r="A7" s="11" t="s">
        <v>138</v>
      </c>
      <c r="B7" s="64">
        <v>41138026</v>
      </c>
      <c r="C7" s="64">
        <v>43757253</v>
      </c>
      <c r="D7" s="64">
        <v>41138026</v>
      </c>
      <c r="E7" s="64"/>
      <c r="F7" s="64">
        <v>43757253</v>
      </c>
    </row>
    <row r="8" spans="1:6" ht="18" customHeight="1" x14ac:dyDescent="0.15">
      <c r="A8" s="11" t="s">
        <v>186</v>
      </c>
      <c r="B8" s="64">
        <v>18795396</v>
      </c>
      <c r="C8" s="64"/>
      <c r="D8" s="64">
        <v>2620020</v>
      </c>
      <c r="E8" s="64"/>
      <c r="F8" s="64">
        <v>16175376</v>
      </c>
    </row>
    <row r="9" spans="1:6" ht="18" customHeight="1" x14ac:dyDescent="0.15">
      <c r="A9" s="11"/>
      <c r="B9" s="27"/>
      <c r="C9" s="27"/>
      <c r="D9" s="27"/>
      <c r="E9" s="27"/>
      <c r="F9" s="27"/>
    </row>
    <row r="10" spans="1:6" ht="18" customHeight="1" x14ac:dyDescent="0.15">
      <c r="A10" s="13" t="s">
        <v>1</v>
      </c>
      <c r="B10" s="27">
        <f>SUM(B6:B9)</f>
        <v>344810164</v>
      </c>
      <c r="C10" s="27">
        <f>SUM(C6:C9)</f>
        <v>43757253</v>
      </c>
      <c r="D10" s="27">
        <f>SUM(D6:D9)</f>
        <v>43758046</v>
      </c>
      <c r="E10" s="27">
        <f>SUM(E6:E9)</f>
        <v>16990012</v>
      </c>
      <c r="F10" s="27">
        <f>SUM(F6:F9)</f>
        <v>327819359</v>
      </c>
    </row>
    <row r="12" spans="1:6" x14ac:dyDescent="0.15">
      <c r="A12" s="6" t="s">
        <v>81</v>
      </c>
      <c r="B12" s="28"/>
    </row>
  </sheetData>
  <mergeCells count="5">
    <mergeCell ref="A4:A5"/>
    <mergeCell ref="B4:B5"/>
    <mergeCell ref="C4:C5"/>
    <mergeCell ref="D4:E4"/>
    <mergeCell ref="F4:F5"/>
  </mergeCells>
  <phoneticPr fontId="5"/>
  <printOptions horizontalCentered="1"/>
  <pageMargins left="0.39370078740157483" right="0.39370078740157483" top="0.39370078740157483" bottom="0.39370078740157483" header="0.31496062992125984" footer="0.31496062992125984"/>
  <pageSetup paperSize="9" orientation="landscape" cellComments="asDisplayed"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39EB7-8E5E-4ED4-AB29-F9C2164AF434}">
  <sheetPr>
    <pageSetUpPr fitToPage="1"/>
  </sheetPr>
  <dimension ref="A1:E28"/>
  <sheetViews>
    <sheetView zoomScaleNormal="100" workbookViewId="0">
      <selection activeCell="H31" sqref="H31"/>
    </sheetView>
  </sheetViews>
  <sheetFormatPr defaultColWidth="8.88671875" defaultRowHeight="10.8" x14ac:dyDescent="0.15"/>
  <cols>
    <col min="1" max="1" width="28.77734375" style="6" customWidth="1"/>
    <col min="2" max="2" width="47.77734375" style="6" customWidth="1"/>
    <col min="3" max="3" width="45.77734375" style="6" customWidth="1"/>
    <col min="4" max="4" width="16.88671875" style="6" customWidth="1"/>
    <col min="5" max="5" width="20.77734375" style="6" customWidth="1"/>
    <col min="6" max="6" width="2.88671875" style="6" customWidth="1"/>
    <col min="7" max="16384" width="8.88671875" style="6"/>
  </cols>
  <sheetData>
    <row r="1" spans="1:5" ht="15" customHeight="1" x14ac:dyDescent="0.15"/>
    <row r="2" spans="1:5" ht="14.4" x14ac:dyDescent="0.15">
      <c r="A2" s="139" t="s">
        <v>139</v>
      </c>
      <c r="B2" s="139"/>
      <c r="C2" s="139"/>
      <c r="D2" s="139"/>
      <c r="E2" s="139"/>
    </row>
    <row r="3" spans="1:5" ht="14.4" x14ac:dyDescent="0.2">
      <c r="A3" s="7" t="s">
        <v>140</v>
      </c>
    </row>
    <row r="4" spans="1:5" ht="20.100000000000001" customHeight="1" x14ac:dyDescent="0.2">
      <c r="A4" s="15"/>
      <c r="E4" s="2" t="s">
        <v>8</v>
      </c>
    </row>
    <row r="5" spans="1:5" ht="22.5" customHeight="1" x14ac:dyDescent="0.15">
      <c r="A5" s="9" t="s">
        <v>131</v>
      </c>
      <c r="B5" s="9" t="s">
        <v>141</v>
      </c>
      <c r="C5" s="9" t="s">
        <v>142</v>
      </c>
      <c r="D5" s="9" t="s">
        <v>0</v>
      </c>
      <c r="E5" s="9" t="s">
        <v>143</v>
      </c>
    </row>
    <row r="6" spans="1:5" ht="18" customHeight="1" x14ac:dyDescent="0.15">
      <c r="A6" s="140" t="s">
        <v>188</v>
      </c>
      <c r="B6" s="30"/>
      <c r="C6" s="30"/>
      <c r="D6" s="12"/>
      <c r="E6" s="19"/>
    </row>
    <row r="7" spans="1:5" ht="18" customHeight="1" x14ac:dyDescent="0.15">
      <c r="A7" s="140"/>
      <c r="B7" s="19"/>
      <c r="C7" s="19"/>
      <c r="D7" s="12"/>
      <c r="E7" s="19"/>
    </row>
    <row r="8" spans="1:5" ht="18" customHeight="1" x14ac:dyDescent="0.15">
      <c r="A8" s="140"/>
      <c r="B8" s="19"/>
      <c r="C8" s="19"/>
      <c r="D8" s="12"/>
      <c r="E8" s="19"/>
    </row>
    <row r="9" spans="1:5" ht="18" customHeight="1" x14ac:dyDescent="0.15">
      <c r="A9" s="141"/>
      <c r="B9" s="19" t="s">
        <v>216</v>
      </c>
      <c r="C9" s="19"/>
      <c r="D9" s="12"/>
      <c r="E9" s="19"/>
    </row>
    <row r="10" spans="1:5" ht="18" customHeight="1" x14ac:dyDescent="0.15">
      <c r="A10" s="142"/>
      <c r="B10" s="13" t="s">
        <v>144</v>
      </c>
      <c r="C10" s="29"/>
      <c r="D10" s="19">
        <f>SUM(D6:D9)</f>
        <v>0</v>
      </c>
      <c r="E10" s="29"/>
    </row>
    <row r="11" spans="1:5" ht="18" customHeight="1" x14ac:dyDescent="0.15">
      <c r="A11" s="141"/>
      <c r="B11" s="82" t="s">
        <v>230</v>
      </c>
      <c r="C11" s="30" t="s">
        <v>249</v>
      </c>
      <c r="D11" s="98">
        <v>379572940</v>
      </c>
      <c r="E11" s="82" t="s">
        <v>226</v>
      </c>
    </row>
    <row r="12" spans="1:5" ht="18" customHeight="1" x14ac:dyDescent="0.15">
      <c r="A12" s="141"/>
      <c r="B12" s="82" t="s">
        <v>308</v>
      </c>
      <c r="C12" s="30" t="s">
        <v>250</v>
      </c>
      <c r="D12" s="98">
        <v>11616622</v>
      </c>
      <c r="E12" s="30" t="s">
        <v>334</v>
      </c>
    </row>
    <row r="13" spans="1:5" ht="18" customHeight="1" x14ac:dyDescent="0.15">
      <c r="A13" s="141"/>
      <c r="B13" s="82" t="s">
        <v>224</v>
      </c>
      <c r="C13" s="30" t="s">
        <v>249</v>
      </c>
      <c r="D13" s="98">
        <v>161799926</v>
      </c>
      <c r="E13" s="82" t="s">
        <v>226</v>
      </c>
    </row>
    <row r="14" spans="1:5" ht="18" customHeight="1" x14ac:dyDescent="0.15">
      <c r="A14" s="141"/>
      <c r="B14" s="82" t="s">
        <v>225</v>
      </c>
      <c r="C14" s="30" t="s">
        <v>332</v>
      </c>
      <c r="D14" s="98">
        <v>94634961</v>
      </c>
      <c r="E14" s="82" t="s">
        <v>227</v>
      </c>
    </row>
    <row r="15" spans="1:5" ht="18" customHeight="1" x14ac:dyDescent="0.15">
      <c r="A15" s="141"/>
      <c r="B15" s="82" t="s">
        <v>309</v>
      </c>
      <c r="C15" s="30" t="s">
        <v>228</v>
      </c>
      <c r="D15" s="98">
        <v>87559500</v>
      </c>
      <c r="E15" s="82" t="s">
        <v>165</v>
      </c>
    </row>
    <row r="16" spans="1:5" ht="18" customHeight="1" x14ac:dyDescent="0.15">
      <c r="A16" s="141"/>
      <c r="B16" s="82" t="s">
        <v>329</v>
      </c>
      <c r="C16" s="30" t="s">
        <v>250</v>
      </c>
      <c r="D16" s="98">
        <v>25474172</v>
      </c>
      <c r="E16" s="82" t="s">
        <v>334</v>
      </c>
    </row>
    <row r="17" spans="1:5" ht="18" customHeight="1" x14ac:dyDescent="0.15">
      <c r="A17" s="141"/>
      <c r="B17" s="82" t="s">
        <v>215</v>
      </c>
      <c r="C17" s="30"/>
      <c r="D17" s="31">
        <v>82936000</v>
      </c>
      <c r="E17" s="82" t="s">
        <v>303</v>
      </c>
    </row>
    <row r="18" spans="1:5" ht="18" customHeight="1" x14ac:dyDescent="0.15">
      <c r="A18" s="141"/>
      <c r="B18" s="82" t="s">
        <v>204</v>
      </c>
      <c r="C18" s="30"/>
      <c r="D18" s="31">
        <v>49308664</v>
      </c>
      <c r="E18" s="82" t="s">
        <v>304</v>
      </c>
    </row>
    <row r="19" spans="1:5" ht="18" customHeight="1" x14ac:dyDescent="0.15">
      <c r="A19" s="141"/>
      <c r="B19" s="82" t="s">
        <v>208</v>
      </c>
      <c r="C19" s="30"/>
      <c r="D19" s="31">
        <v>22987200</v>
      </c>
      <c r="E19" s="82" t="s">
        <v>305</v>
      </c>
    </row>
    <row r="20" spans="1:5" ht="18" customHeight="1" x14ac:dyDescent="0.15">
      <c r="A20" s="141"/>
      <c r="B20" s="82" t="s">
        <v>197</v>
      </c>
      <c r="C20" s="30"/>
      <c r="D20" s="31">
        <v>19476000</v>
      </c>
      <c r="E20" s="82" t="s">
        <v>306</v>
      </c>
    </row>
    <row r="21" spans="1:5" ht="18" customHeight="1" x14ac:dyDescent="0.15">
      <c r="A21" s="141"/>
      <c r="B21" s="82" t="s">
        <v>327</v>
      </c>
      <c r="C21" s="30"/>
      <c r="D21" s="31">
        <v>17610000</v>
      </c>
      <c r="E21" s="82"/>
    </row>
    <row r="22" spans="1:5" ht="18" customHeight="1" x14ac:dyDescent="0.15">
      <c r="A22" s="141"/>
      <c r="B22" s="82" t="s">
        <v>301</v>
      </c>
      <c r="C22" s="30"/>
      <c r="D22" s="31">
        <v>11500000</v>
      </c>
      <c r="E22" s="82"/>
    </row>
    <row r="23" spans="1:5" ht="17.399999999999999" customHeight="1" x14ac:dyDescent="0.15">
      <c r="A23" s="141"/>
      <c r="B23" s="82" t="s">
        <v>302</v>
      </c>
      <c r="C23" s="30"/>
      <c r="D23" s="31">
        <v>10820480</v>
      </c>
      <c r="E23" s="82" t="s">
        <v>305</v>
      </c>
    </row>
    <row r="24" spans="1:5" ht="18" customHeight="1" x14ac:dyDescent="0.15">
      <c r="A24" s="141"/>
      <c r="B24" s="82" t="s">
        <v>328</v>
      </c>
      <c r="C24" s="30"/>
      <c r="D24" s="31">
        <v>7900000</v>
      </c>
      <c r="E24" s="82"/>
    </row>
    <row r="25" spans="1:5" ht="18" customHeight="1" x14ac:dyDescent="0.15">
      <c r="A25" s="141"/>
      <c r="B25" s="82" t="s">
        <v>193</v>
      </c>
      <c r="C25" s="30"/>
      <c r="D25" s="31">
        <v>7493500</v>
      </c>
      <c r="E25" s="82" t="s">
        <v>307</v>
      </c>
    </row>
    <row r="26" spans="1:5" ht="18" customHeight="1" x14ac:dyDescent="0.15">
      <c r="A26" s="141"/>
      <c r="B26" s="82" t="s">
        <v>216</v>
      </c>
      <c r="C26" s="30"/>
      <c r="D26" s="31">
        <v>117962750</v>
      </c>
      <c r="E26" s="82"/>
    </row>
    <row r="27" spans="1:5" ht="18" customHeight="1" x14ac:dyDescent="0.15">
      <c r="A27" s="142"/>
      <c r="B27" s="13" t="s">
        <v>144</v>
      </c>
      <c r="C27" s="29"/>
      <c r="D27" s="19">
        <f>SUM(D11:D26)</f>
        <v>1108652715</v>
      </c>
      <c r="E27" s="29"/>
    </row>
    <row r="28" spans="1:5" ht="21" customHeight="1" x14ac:dyDescent="0.15">
      <c r="A28" s="13" t="s">
        <v>1</v>
      </c>
      <c r="B28" s="29"/>
      <c r="C28" s="29"/>
      <c r="D28" s="19">
        <f>D10+D27</f>
        <v>1108652715</v>
      </c>
      <c r="E28" s="29"/>
    </row>
  </sheetData>
  <sortState xmlns:xlrd2="http://schemas.microsoft.com/office/spreadsheetml/2017/richdata2" ref="B13:E25">
    <sortCondition descending="1" ref="D11:D25"/>
  </sortState>
  <mergeCells count="3">
    <mergeCell ref="A2:E2"/>
    <mergeCell ref="A6:A10"/>
    <mergeCell ref="A11:A27"/>
  </mergeCells>
  <phoneticPr fontId="5"/>
  <printOptions horizontalCentered="1"/>
  <pageMargins left="0.39370078740157483" right="0.39370078740157483" top="0.39370078740157483" bottom="0.39370078740157483" header="0.31496062992125984" footer="0.31496062992125984"/>
  <pageSetup paperSize="9" scale="88"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D0BC8-2D8A-4C55-9D8B-0240D4C185CF}">
  <sheetPr>
    <tabColor rgb="FFFFFF99"/>
  </sheetPr>
  <dimension ref="A2:E51"/>
  <sheetViews>
    <sheetView workbookViewId="0">
      <pane ySplit="2" topLeftCell="A3" activePane="bottomLeft" state="frozen"/>
      <selection pane="bottomLeft" activeCell="C36" sqref="C36"/>
    </sheetView>
  </sheetViews>
  <sheetFormatPr defaultRowHeight="13.2" x14ac:dyDescent="0.2"/>
  <cols>
    <col min="1" max="1" width="6" bestFit="1" customWidth="1"/>
    <col min="2" max="2" width="78.6640625" bestFit="1" customWidth="1"/>
    <col min="3" max="3" width="26.88671875" bestFit="1" customWidth="1"/>
    <col min="4" max="4" width="11.33203125" style="14" bestFit="1" customWidth="1"/>
    <col min="5" max="5" width="13" bestFit="1" customWidth="1"/>
  </cols>
  <sheetData>
    <row r="2" spans="1:5" x14ac:dyDescent="0.2">
      <c r="A2" s="9" t="s">
        <v>290</v>
      </c>
      <c r="B2" s="9" t="s">
        <v>141</v>
      </c>
      <c r="C2" s="9" t="s">
        <v>142</v>
      </c>
      <c r="D2" s="9" t="s">
        <v>0</v>
      </c>
      <c r="E2" s="9" t="s">
        <v>143</v>
      </c>
    </row>
    <row r="3" spans="1:5" x14ac:dyDescent="0.2">
      <c r="A3" t="s">
        <v>292</v>
      </c>
      <c r="B3" s="77" t="s">
        <v>230</v>
      </c>
      <c r="C3" t="s">
        <v>249</v>
      </c>
      <c r="D3" s="14">
        <v>394090077</v>
      </c>
      <c r="E3" s="78" t="s">
        <v>226</v>
      </c>
    </row>
    <row r="4" spans="1:5" x14ac:dyDescent="0.2">
      <c r="A4" t="s">
        <v>291</v>
      </c>
      <c r="B4" s="77" t="s">
        <v>224</v>
      </c>
      <c r="C4" t="s">
        <v>250</v>
      </c>
      <c r="D4" s="14">
        <v>214676366</v>
      </c>
      <c r="E4" s="78" t="s">
        <v>226</v>
      </c>
    </row>
    <row r="5" spans="1:5" x14ac:dyDescent="0.2">
      <c r="A5" t="s">
        <v>291</v>
      </c>
      <c r="B5" s="77" t="s">
        <v>225</v>
      </c>
      <c r="C5" t="s">
        <v>250</v>
      </c>
      <c r="D5" s="14">
        <v>108981925</v>
      </c>
      <c r="E5" s="78" t="s">
        <v>227</v>
      </c>
    </row>
    <row r="6" spans="1:5" x14ac:dyDescent="0.2">
      <c r="A6" t="s">
        <v>292</v>
      </c>
      <c r="B6" s="77" t="s">
        <v>229</v>
      </c>
      <c r="C6" t="s">
        <v>228</v>
      </c>
      <c r="D6" s="14">
        <v>79306200</v>
      </c>
      <c r="E6" s="78" t="s">
        <v>165</v>
      </c>
    </row>
    <row r="7" spans="1:5" x14ac:dyDescent="0.2">
      <c r="A7" t="s">
        <v>289</v>
      </c>
      <c r="B7" s="77" t="s">
        <v>215</v>
      </c>
      <c r="C7" t="s">
        <v>251</v>
      </c>
      <c r="D7" s="14">
        <v>60239000</v>
      </c>
      <c r="E7" s="78" t="s">
        <v>214</v>
      </c>
    </row>
    <row r="8" spans="1:5" x14ac:dyDescent="0.2">
      <c r="A8" t="s">
        <v>289</v>
      </c>
      <c r="B8" s="77" t="s">
        <v>204</v>
      </c>
      <c r="C8" t="s">
        <v>252</v>
      </c>
      <c r="D8" s="14">
        <v>50149548</v>
      </c>
      <c r="E8" s="78" t="s">
        <v>199</v>
      </c>
    </row>
    <row r="9" spans="1:5" x14ac:dyDescent="0.2">
      <c r="A9" t="s">
        <v>289</v>
      </c>
      <c r="B9" s="77" t="s">
        <v>208</v>
      </c>
      <c r="D9" s="14">
        <v>30000000</v>
      </c>
      <c r="E9" s="78" t="s">
        <v>206</v>
      </c>
    </row>
    <row r="10" spans="1:5" x14ac:dyDescent="0.2">
      <c r="A10" t="s">
        <v>289</v>
      </c>
      <c r="B10" s="77" t="s">
        <v>274</v>
      </c>
      <c r="D10" s="14">
        <v>27000000</v>
      </c>
      <c r="E10" s="78" t="s">
        <v>192</v>
      </c>
    </row>
    <row r="11" spans="1:5" x14ac:dyDescent="0.2">
      <c r="A11" t="s">
        <v>289</v>
      </c>
      <c r="B11" s="77" t="s">
        <v>275</v>
      </c>
      <c r="D11" s="14">
        <v>22800000</v>
      </c>
      <c r="E11" s="78" t="s">
        <v>195</v>
      </c>
    </row>
    <row r="12" spans="1:5" x14ac:dyDescent="0.2">
      <c r="A12" t="s">
        <v>289</v>
      </c>
      <c r="B12" s="77" t="s">
        <v>197</v>
      </c>
      <c r="C12" t="s">
        <v>254</v>
      </c>
      <c r="D12" s="14">
        <v>16021000</v>
      </c>
      <c r="E12" s="78" t="s">
        <v>196</v>
      </c>
    </row>
    <row r="13" spans="1:5" x14ac:dyDescent="0.2">
      <c r="A13" t="s">
        <v>289</v>
      </c>
      <c r="B13" s="77" t="s">
        <v>193</v>
      </c>
      <c r="C13" t="s">
        <v>253</v>
      </c>
      <c r="D13" s="14">
        <v>11317036</v>
      </c>
      <c r="E13" s="78" t="s">
        <v>194</v>
      </c>
    </row>
    <row r="14" spans="1:5" x14ac:dyDescent="0.2">
      <c r="A14" t="s">
        <v>289</v>
      </c>
      <c r="B14" s="77" t="s">
        <v>276</v>
      </c>
      <c r="D14" s="14">
        <v>8470000</v>
      </c>
      <c r="E14" s="78" t="s">
        <v>194</v>
      </c>
    </row>
    <row r="15" spans="1:5" x14ac:dyDescent="0.2">
      <c r="A15" t="s">
        <v>289</v>
      </c>
      <c r="B15" s="77" t="s">
        <v>277</v>
      </c>
      <c r="D15" s="14">
        <v>7698896</v>
      </c>
      <c r="E15" s="78" t="s">
        <v>199</v>
      </c>
    </row>
    <row r="16" spans="1:5" x14ac:dyDescent="0.2">
      <c r="A16" t="s">
        <v>289</v>
      </c>
      <c r="B16" s="77" t="s">
        <v>278</v>
      </c>
      <c r="D16" s="14">
        <v>4615000</v>
      </c>
      <c r="E16" s="78" t="s">
        <v>199</v>
      </c>
    </row>
    <row r="17" spans="1:5" x14ac:dyDescent="0.2">
      <c r="A17" t="s">
        <v>289</v>
      </c>
      <c r="B17" s="77" t="s">
        <v>202</v>
      </c>
      <c r="D17" s="14">
        <v>4500000</v>
      </c>
      <c r="E17" s="78" t="s">
        <v>199</v>
      </c>
    </row>
    <row r="18" spans="1:5" x14ac:dyDescent="0.2">
      <c r="A18" t="s">
        <v>289</v>
      </c>
      <c r="B18" s="77" t="s">
        <v>209</v>
      </c>
      <c r="D18" s="14">
        <v>4005000</v>
      </c>
      <c r="E18" s="78" t="s">
        <v>206</v>
      </c>
    </row>
    <row r="19" spans="1:5" x14ac:dyDescent="0.2">
      <c r="A19" t="s">
        <v>289</v>
      </c>
      <c r="B19" s="77" t="s">
        <v>279</v>
      </c>
      <c r="D19" s="14">
        <v>3728000</v>
      </c>
      <c r="E19" s="78" t="s">
        <v>192</v>
      </c>
    </row>
    <row r="20" spans="1:5" x14ac:dyDescent="0.2">
      <c r="A20" t="s">
        <v>289</v>
      </c>
      <c r="B20" s="77" t="s">
        <v>201</v>
      </c>
      <c r="D20" s="14">
        <v>3535260</v>
      </c>
      <c r="E20" s="78" t="s">
        <v>199</v>
      </c>
    </row>
    <row r="21" spans="1:5" x14ac:dyDescent="0.2">
      <c r="A21" t="s">
        <v>289</v>
      </c>
      <c r="B21" s="77" t="s">
        <v>280</v>
      </c>
      <c r="D21" s="14">
        <v>3471000</v>
      </c>
      <c r="E21" s="78" t="s">
        <v>210</v>
      </c>
    </row>
    <row r="22" spans="1:5" x14ac:dyDescent="0.2">
      <c r="A22" t="s">
        <v>289</v>
      </c>
      <c r="B22" s="77" t="s">
        <v>200</v>
      </c>
      <c r="D22" s="14">
        <v>2900000</v>
      </c>
      <c r="E22" s="78" t="s">
        <v>199</v>
      </c>
    </row>
    <row r="23" spans="1:5" x14ac:dyDescent="0.2">
      <c r="A23" t="s">
        <v>289</v>
      </c>
      <c r="B23" s="77" t="s">
        <v>190</v>
      </c>
      <c r="D23" s="14">
        <v>2815000</v>
      </c>
      <c r="E23" s="78" t="s">
        <v>191</v>
      </c>
    </row>
    <row r="24" spans="1:5" x14ac:dyDescent="0.2">
      <c r="A24" t="s">
        <v>289</v>
      </c>
      <c r="B24" s="77" t="s">
        <v>207</v>
      </c>
      <c r="D24" s="14">
        <v>2499877</v>
      </c>
      <c r="E24" s="78" t="s">
        <v>206</v>
      </c>
    </row>
    <row r="25" spans="1:5" x14ac:dyDescent="0.2">
      <c r="A25" t="s">
        <v>289</v>
      </c>
      <c r="B25" s="77" t="s">
        <v>211</v>
      </c>
      <c r="D25" s="14">
        <v>2400000</v>
      </c>
      <c r="E25" s="78" t="s">
        <v>210</v>
      </c>
    </row>
    <row r="26" spans="1:5" x14ac:dyDescent="0.2">
      <c r="A26" t="s">
        <v>289</v>
      </c>
      <c r="B26" s="77" t="s">
        <v>203</v>
      </c>
      <c r="D26" s="14">
        <v>2309508</v>
      </c>
      <c r="E26" s="78" t="s">
        <v>199</v>
      </c>
    </row>
    <row r="27" spans="1:5" x14ac:dyDescent="0.2">
      <c r="A27" t="s">
        <v>289</v>
      </c>
      <c r="B27" s="77" t="s">
        <v>281</v>
      </c>
      <c r="D27" s="14">
        <v>2000000</v>
      </c>
      <c r="E27" s="78" t="s">
        <v>192</v>
      </c>
    </row>
    <row r="28" spans="1:5" x14ac:dyDescent="0.2">
      <c r="A28" t="s">
        <v>289</v>
      </c>
      <c r="B28" s="77" t="s">
        <v>213</v>
      </c>
      <c r="D28" s="14">
        <v>2000000</v>
      </c>
      <c r="E28" s="78" t="s">
        <v>210</v>
      </c>
    </row>
    <row r="29" spans="1:5" x14ac:dyDescent="0.2">
      <c r="A29" t="s">
        <v>289</v>
      </c>
      <c r="B29" s="77" t="s">
        <v>212</v>
      </c>
      <c r="D29" s="14">
        <v>1996500</v>
      </c>
      <c r="E29" s="78" t="s">
        <v>210</v>
      </c>
    </row>
    <row r="30" spans="1:5" x14ac:dyDescent="0.2">
      <c r="A30" t="s">
        <v>289</v>
      </c>
      <c r="B30" s="77" t="s">
        <v>205</v>
      </c>
      <c r="D30" s="14">
        <v>1639500</v>
      </c>
      <c r="E30" s="78" t="s">
        <v>199</v>
      </c>
    </row>
    <row r="31" spans="1:5" x14ac:dyDescent="0.2">
      <c r="A31" t="s">
        <v>289</v>
      </c>
      <c r="B31" s="77" t="s">
        <v>282</v>
      </c>
      <c r="D31" s="14">
        <v>1600000</v>
      </c>
      <c r="E31" s="78" t="s">
        <v>195</v>
      </c>
    </row>
    <row r="32" spans="1:5" x14ac:dyDescent="0.2">
      <c r="A32" t="s">
        <v>289</v>
      </c>
      <c r="B32" s="77" t="s">
        <v>283</v>
      </c>
      <c r="D32" s="14">
        <v>1484926</v>
      </c>
      <c r="E32" s="78" t="s">
        <v>192</v>
      </c>
    </row>
    <row r="33" spans="1:5" x14ac:dyDescent="0.2">
      <c r="A33" t="s">
        <v>289</v>
      </c>
      <c r="B33" s="77" t="s">
        <v>284</v>
      </c>
      <c r="D33" s="14">
        <v>1473000</v>
      </c>
      <c r="E33" s="78" t="s">
        <v>192</v>
      </c>
    </row>
    <row r="34" spans="1:5" x14ac:dyDescent="0.2">
      <c r="A34" t="s">
        <v>289</v>
      </c>
      <c r="B34" s="77" t="s">
        <v>198</v>
      </c>
      <c r="D34" s="14">
        <v>1470000</v>
      </c>
      <c r="E34" s="78" t="s">
        <v>196</v>
      </c>
    </row>
    <row r="35" spans="1:5" x14ac:dyDescent="0.2">
      <c r="A35" t="s">
        <v>289</v>
      </c>
      <c r="B35" s="77" t="s">
        <v>285</v>
      </c>
      <c r="D35" s="14">
        <v>1267610</v>
      </c>
      <c r="E35" s="78" t="s">
        <v>199</v>
      </c>
    </row>
    <row r="36" spans="1:5" x14ac:dyDescent="0.2">
      <c r="A36" t="s">
        <v>289</v>
      </c>
      <c r="B36" s="77" t="s">
        <v>286</v>
      </c>
      <c r="D36" s="14">
        <v>1203000</v>
      </c>
      <c r="E36" s="78" t="s">
        <v>287</v>
      </c>
    </row>
    <row r="37" spans="1:5" x14ac:dyDescent="0.2">
      <c r="A37" t="s">
        <v>289</v>
      </c>
      <c r="B37" s="77" t="s">
        <v>288</v>
      </c>
      <c r="D37" s="14">
        <v>1121276</v>
      </c>
      <c r="E37" s="78" t="s">
        <v>206</v>
      </c>
    </row>
    <row r="38" spans="1:5" x14ac:dyDescent="0.2">
      <c r="B38" s="77"/>
      <c r="E38" s="78"/>
    </row>
    <row r="39" spans="1:5" x14ac:dyDescent="0.2">
      <c r="B39" s="77"/>
      <c r="E39" s="78"/>
    </row>
    <row r="40" spans="1:5" x14ac:dyDescent="0.2">
      <c r="B40" s="77"/>
      <c r="E40" s="78"/>
    </row>
    <row r="41" spans="1:5" x14ac:dyDescent="0.2">
      <c r="B41" s="77"/>
      <c r="E41" s="78"/>
    </row>
    <row r="42" spans="1:5" x14ac:dyDescent="0.2">
      <c r="B42" s="77"/>
      <c r="E42" s="78"/>
    </row>
    <row r="43" spans="1:5" x14ac:dyDescent="0.2">
      <c r="B43" s="77"/>
      <c r="E43" s="78"/>
    </row>
    <row r="44" spans="1:5" x14ac:dyDescent="0.2">
      <c r="B44" s="77"/>
      <c r="E44" s="78"/>
    </row>
    <row r="45" spans="1:5" x14ac:dyDescent="0.2">
      <c r="B45" s="77"/>
      <c r="E45" s="78"/>
    </row>
    <row r="46" spans="1:5" x14ac:dyDescent="0.2">
      <c r="B46" s="77"/>
      <c r="E46" s="78"/>
    </row>
    <row r="47" spans="1:5" x14ac:dyDescent="0.2">
      <c r="B47" s="77"/>
      <c r="E47" s="78"/>
    </row>
    <row r="48" spans="1:5" x14ac:dyDescent="0.2">
      <c r="B48" s="77"/>
      <c r="E48" s="78"/>
    </row>
    <row r="49" spans="1:5" x14ac:dyDescent="0.2">
      <c r="B49" s="77"/>
      <c r="E49" s="78"/>
    </row>
    <row r="50" spans="1:5" x14ac:dyDescent="0.2">
      <c r="B50" s="77"/>
      <c r="E50" s="78"/>
    </row>
    <row r="51" spans="1:5" x14ac:dyDescent="0.2">
      <c r="A51" s="76"/>
      <c r="B51" s="79"/>
      <c r="C51" s="76"/>
      <c r="D51" s="81"/>
      <c r="E51" s="80"/>
    </row>
  </sheetData>
  <autoFilter ref="A2:E51" xr:uid="{3F5D0BC8-2D8A-4C55-9D8B-0240D4C185CF}">
    <sortState xmlns:xlrd2="http://schemas.microsoft.com/office/spreadsheetml/2017/richdata2" ref="A3:E51">
      <sortCondition descending="1" ref="D2:D51"/>
    </sortState>
  </autoFilter>
  <phoneticPr fontId="5"/>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7197-8F4D-4D45-B881-88FB21E5F0CC}">
  <sheetPr>
    <pageSetUpPr fitToPage="1"/>
  </sheetPr>
  <dimension ref="A1:E57"/>
  <sheetViews>
    <sheetView workbookViewId="0">
      <selection activeCell="H31" sqref="H31"/>
    </sheetView>
  </sheetViews>
  <sheetFormatPr defaultColWidth="8.88671875" defaultRowHeight="10.8" x14ac:dyDescent="0.15"/>
  <cols>
    <col min="1" max="1" width="28.88671875" style="6" customWidth="1"/>
    <col min="2" max="3" width="24.88671875" style="6" customWidth="1"/>
    <col min="4" max="4" width="28.88671875" style="6" customWidth="1"/>
    <col min="5" max="5" width="24.88671875" style="6" customWidth="1"/>
    <col min="6" max="6" width="2.77734375" style="6" customWidth="1"/>
    <col min="7" max="7" width="9.77734375" style="6" bestFit="1" customWidth="1"/>
    <col min="8" max="8" width="10" style="6" bestFit="1" customWidth="1"/>
    <col min="9" max="9" width="9.109375" style="6" bestFit="1" customWidth="1"/>
    <col min="10" max="10" width="10" style="6" bestFit="1" customWidth="1"/>
    <col min="11" max="16384" width="8.88671875" style="6"/>
  </cols>
  <sheetData>
    <row r="1" spans="1:5" ht="15" customHeight="1" x14ac:dyDescent="0.15"/>
    <row r="2" spans="1:5" ht="14.4" x14ac:dyDescent="0.15">
      <c r="A2" s="139" t="s">
        <v>145</v>
      </c>
      <c r="B2" s="139"/>
      <c r="C2" s="139"/>
      <c r="D2" s="139"/>
      <c r="E2" s="139"/>
    </row>
    <row r="3" spans="1:5" ht="14.4" x14ac:dyDescent="0.2">
      <c r="A3" s="7" t="s">
        <v>174</v>
      </c>
    </row>
    <row r="4" spans="1:5" ht="20.100000000000001" customHeight="1" x14ac:dyDescent="0.2">
      <c r="A4" s="15"/>
      <c r="E4" s="2" t="s">
        <v>8</v>
      </c>
    </row>
    <row r="5" spans="1:5" ht="22.5" customHeight="1" x14ac:dyDescent="0.15">
      <c r="A5" s="9" t="s">
        <v>146</v>
      </c>
      <c r="B5" s="9" t="s">
        <v>131</v>
      </c>
      <c r="C5" s="136" t="s">
        <v>147</v>
      </c>
      <c r="D5" s="136"/>
      <c r="E5" s="9" t="s">
        <v>0</v>
      </c>
    </row>
    <row r="6" spans="1:5" ht="18" customHeight="1" x14ac:dyDescent="0.15">
      <c r="A6" s="142" t="s">
        <v>175</v>
      </c>
      <c r="B6" s="142" t="s">
        <v>148</v>
      </c>
      <c r="C6" s="159" t="s">
        <v>178</v>
      </c>
      <c r="D6" s="160"/>
      <c r="E6" s="12">
        <v>243996971</v>
      </c>
    </row>
    <row r="7" spans="1:5" ht="18" customHeight="1" x14ac:dyDescent="0.15">
      <c r="A7" s="142"/>
      <c r="B7" s="142"/>
      <c r="C7" s="159" t="s">
        <v>158</v>
      </c>
      <c r="D7" s="160"/>
      <c r="E7" s="12">
        <v>66581000</v>
      </c>
    </row>
    <row r="8" spans="1:5" ht="18" customHeight="1" x14ac:dyDescent="0.15">
      <c r="A8" s="142"/>
      <c r="B8" s="142"/>
      <c r="C8" s="159" t="s">
        <v>160</v>
      </c>
      <c r="D8" s="160"/>
      <c r="E8" s="12">
        <v>67000</v>
      </c>
    </row>
    <row r="9" spans="1:5" ht="18" customHeight="1" x14ac:dyDescent="0.15">
      <c r="A9" s="142"/>
      <c r="B9" s="142"/>
      <c r="C9" s="159" t="s">
        <v>159</v>
      </c>
      <c r="D9" s="160"/>
      <c r="E9" s="12">
        <v>725000</v>
      </c>
    </row>
    <row r="10" spans="1:5" ht="18" customHeight="1" x14ac:dyDescent="0.15">
      <c r="A10" s="142"/>
      <c r="B10" s="142"/>
      <c r="C10" s="159" t="s">
        <v>161</v>
      </c>
      <c r="D10" s="160"/>
      <c r="E10" s="12">
        <v>595000</v>
      </c>
    </row>
    <row r="11" spans="1:5" ht="18" customHeight="1" x14ac:dyDescent="0.15">
      <c r="A11" s="142"/>
      <c r="B11" s="142"/>
      <c r="C11" s="159" t="s">
        <v>217</v>
      </c>
      <c r="D11" s="160"/>
      <c r="E11" s="12">
        <v>2526000</v>
      </c>
    </row>
    <row r="12" spans="1:5" ht="18" customHeight="1" x14ac:dyDescent="0.15">
      <c r="A12" s="142"/>
      <c r="B12" s="142"/>
      <c r="C12" s="159" t="s">
        <v>162</v>
      </c>
      <c r="D12" s="160"/>
      <c r="E12" s="12">
        <v>55093000</v>
      </c>
    </row>
    <row r="13" spans="1:5" ht="18" customHeight="1" x14ac:dyDescent="0.15">
      <c r="A13" s="142"/>
      <c r="B13" s="142"/>
      <c r="C13" s="159" t="s">
        <v>187</v>
      </c>
      <c r="D13" s="160"/>
      <c r="E13" s="12">
        <v>4822000</v>
      </c>
    </row>
    <row r="14" spans="1:5" ht="18" customHeight="1" x14ac:dyDescent="0.15">
      <c r="A14" s="142"/>
      <c r="B14" s="142"/>
      <c r="C14" s="159" t="s">
        <v>163</v>
      </c>
      <c r="D14" s="160"/>
      <c r="E14" s="12">
        <v>6978000</v>
      </c>
    </row>
    <row r="15" spans="1:5" ht="18" customHeight="1" x14ac:dyDescent="0.15">
      <c r="A15" s="142"/>
      <c r="B15" s="142"/>
      <c r="C15" s="159" t="s">
        <v>157</v>
      </c>
      <c r="D15" s="160"/>
      <c r="E15" s="12">
        <v>1790201000</v>
      </c>
    </row>
    <row r="16" spans="1:5" ht="18" customHeight="1" x14ac:dyDescent="0.15">
      <c r="A16" s="142"/>
      <c r="B16" s="142"/>
      <c r="C16" s="159" t="s">
        <v>164</v>
      </c>
      <c r="D16" s="160"/>
      <c r="E16" s="12">
        <v>0</v>
      </c>
    </row>
    <row r="17" spans="1:5" ht="18" customHeight="1" x14ac:dyDescent="0.15">
      <c r="A17" s="142"/>
      <c r="B17" s="142"/>
      <c r="C17" s="159" t="s">
        <v>165</v>
      </c>
      <c r="D17" s="160"/>
      <c r="E17" s="12">
        <v>1389344</v>
      </c>
    </row>
    <row r="18" spans="1:5" ht="18" customHeight="1" x14ac:dyDescent="0.15">
      <c r="A18" s="142"/>
      <c r="B18" s="142"/>
      <c r="C18" s="159" t="s">
        <v>168</v>
      </c>
      <c r="D18" s="160"/>
      <c r="E18" s="12">
        <v>34283000</v>
      </c>
    </row>
    <row r="19" spans="1:5" ht="18" customHeight="1" x14ac:dyDescent="0.15">
      <c r="A19" s="142"/>
      <c r="B19" s="142"/>
      <c r="C19" s="159" t="s">
        <v>183</v>
      </c>
      <c r="D19" s="160"/>
      <c r="E19" s="12">
        <v>800000</v>
      </c>
    </row>
    <row r="20" spans="1:5" ht="18" customHeight="1" x14ac:dyDescent="0.15">
      <c r="A20" s="142"/>
      <c r="B20" s="142"/>
      <c r="C20" s="159" t="s">
        <v>169</v>
      </c>
      <c r="D20" s="160"/>
      <c r="E20" s="12">
        <v>8910239</v>
      </c>
    </row>
    <row r="21" spans="1:5" ht="18" customHeight="1" x14ac:dyDescent="0.15">
      <c r="A21" s="142"/>
      <c r="B21" s="142"/>
      <c r="C21" s="141" t="s">
        <v>170</v>
      </c>
      <c r="D21" s="155"/>
      <c r="E21" s="12">
        <v>-10128261</v>
      </c>
    </row>
    <row r="22" spans="1:5" ht="18" customHeight="1" x14ac:dyDescent="0.15">
      <c r="A22" s="142"/>
      <c r="B22" s="142"/>
      <c r="C22" s="142" t="s">
        <v>85</v>
      </c>
      <c r="D22" s="155"/>
      <c r="E22" s="12">
        <f>SUM(E6:E21)</f>
        <v>2206839293</v>
      </c>
    </row>
    <row r="23" spans="1:5" ht="18" customHeight="1" x14ac:dyDescent="0.15">
      <c r="A23" s="142"/>
      <c r="B23" s="142" t="s">
        <v>149</v>
      </c>
      <c r="C23" s="161" t="s">
        <v>150</v>
      </c>
      <c r="D23" s="11" t="s">
        <v>166</v>
      </c>
      <c r="E23" s="69">
        <v>9526000</v>
      </c>
    </row>
    <row r="24" spans="1:5" ht="18" customHeight="1" x14ac:dyDescent="0.15">
      <c r="A24" s="142"/>
      <c r="B24" s="142"/>
      <c r="C24" s="142"/>
      <c r="D24" s="11" t="s">
        <v>167</v>
      </c>
      <c r="E24" s="69">
        <v>3543274</v>
      </c>
    </row>
    <row r="25" spans="1:5" ht="18" customHeight="1" x14ac:dyDescent="0.15">
      <c r="A25" s="142"/>
      <c r="B25" s="142"/>
      <c r="C25" s="142"/>
      <c r="D25" s="13" t="s">
        <v>144</v>
      </c>
      <c r="E25" s="12">
        <f>SUBTOTAL(9,E23:E24)</f>
        <v>13069274</v>
      </c>
    </row>
    <row r="26" spans="1:5" ht="18" customHeight="1" x14ac:dyDescent="0.15">
      <c r="A26" s="142"/>
      <c r="B26" s="142"/>
      <c r="C26" s="161" t="s">
        <v>151</v>
      </c>
      <c r="D26" s="11" t="s">
        <v>166</v>
      </c>
      <c r="E26" s="12">
        <f>193276276-E23</f>
        <v>183750276</v>
      </c>
    </row>
    <row r="27" spans="1:5" ht="18" customHeight="1" x14ac:dyDescent="0.15">
      <c r="A27" s="142"/>
      <c r="B27" s="142"/>
      <c r="C27" s="142"/>
      <c r="D27" s="11" t="s">
        <v>167</v>
      </c>
      <c r="E27" s="12">
        <f>144548320-E24</f>
        <v>141005046</v>
      </c>
    </row>
    <row r="28" spans="1:5" ht="18" customHeight="1" x14ac:dyDescent="0.15">
      <c r="A28" s="142"/>
      <c r="B28" s="142"/>
      <c r="C28" s="142"/>
      <c r="D28" s="13" t="s">
        <v>144</v>
      </c>
      <c r="E28" s="12">
        <f>SUBTOTAL(9,E26:E27)</f>
        <v>324755322</v>
      </c>
    </row>
    <row r="29" spans="1:5" ht="18" customHeight="1" x14ac:dyDescent="0.15">
      <c r="A29" s="155"/>
      <c r="B29" s="155"/>
      <c r="C29" s="142" t="s">
        <v>85</v>
      </c>
      <c r="D29" s="155"/>
      <c r="E29" s="12">
        <v>337824596</v>
      </c>
    </row>
    <row r="30" spans="1:5" ht="18" customHeight="1" x14ac:dyDescent="0.15">
      <c r="A30" s="155"/>
      <c r="B30" s="142" t="s">
        <v>1</v>
      </c>
      <c r="C30" s="155"/>
      <c r="D30" s="155"/>
      <c r="E30" s="12">
        <f>+E22+E29</f>
        <v>2544663889</v>
      </c>
    </row>
    <row r="31" spans="1:5" ht="18" customHeight="1" x14ac:dyDescent="0.15">
      <c r="A31" s="152" t="s">
        <v>237</v>
      </c>
      <c r="B31" s="152" t="s">
        <v>176</v>
      </c>
      <c r="C31" s="141" t="s">
        <v>238</v>
      </c>
      <c r="D31" s="155"/>
      <c r="E31" s="12">
        <v>55674307</v>
      </c>
    </row>
    <row r="32" spans="1:5" ht="18" customHeight="1" x14ac:dyDescent="0.15">
      <c r="A32" s="153"/>
      <c r="B32" s="153"/>
      <c r="C32" s="141" t="s">
        <v>239</v>
      </c>
      <c r="D32" s="155"/>
      <c r="E32" s="12">
        <v>71245290</v>
      </c>
    </row>
    <row r="33" spans="1:5" ht="18" customHeight="1" x14ac:dyDescent="0.15">
      <c r="A33" s="153"/>
      <c r="B33" s="153"/>
      <c r="C33" s="141" t="s">
        <v>240</v>
      </c>
      <c r="D33" s="155"/>
      <c r="E33" s="12">
        <v>109885000</v>
      </c>
    </row>
    <row r="34" spans="1:5" ht="18" customHeight="1" x14ac:dyDescent="0.15">
      <c r="A34" s="153"/>
      <c r="B34" s="153"/>
      <c r="C34" s="141" t="s">
        <v>241</v>
      </c>
      <c r="D34" s="155"/>
      <c r="E34" s="12">
        <v>26884750</v>
      </c>
    </row>
    <row r="35" spans="1:5" ht="18" customHeight="1" x14ac:dyDescent="0.15">
      <c r="A35" s="153"/>
      <c r="B35" s="153"/>
      <c r="C35" s="159" t="s">
        <v>331</v>
      </c>
      <c r="D35" s="160"/>
      <c r="E35" s="12">
        <v>545635</v>
      </c>
    </row>
    <row r="36" spans="1:5" ht="18" customHeight="1" x14ac:dyDescent="0.15">
      <c r="A36" s="153"/>
      <c r="B36" s="153"/>
      <c r="C36" s="159" t="s">
        <v>330</v>
      </c>
      <c r="D36" s="160"/>
      <c r="E36" s="12">
        <v>6839402</v>
      </c>
    </row>
    <row r="37" spans="1:5" ht="18" customHeight="1" x14ac:dyDescent="0.15">
      <c r="A37" s="153"/>
      <c r="B37" s="153"/>
      <c r="C37" s="141" t="s">
        <v>242</v>
      </c>
      <c r="D37" s="155"/>
      <c r="E37" s="12">
        <v>8149985</v>
      </c>
    </row>
    <row r="38" spans="1:5" ht="18" customHeight="1" x14ac:dyDescent="0.15">
      <c r="A38" s="153"/>
      <c r="B38" s="153"/>
      <c r="C38" s="141" t="s">
        <v>243</v>
      </c>
      <c r="D38" s="155"/>
      <c r="E38" s="12">
        <v>-9218592</v>
      </c>
    </row>
    <row r="39" spans="1:5" ht="18" customHeight="1" x14ac:dyDescent="0.15">
      <c r="A39" s="153"/>
      <c r="B39" s="154"/>
      <c r="C39" s="156" t="s">
        <v>85</v>
      </c>
      <c r="D39" s="157"/>
      <c r="E39" s="12">
        <f>SUBTOTAL(9,E31:E38)</f>
        <v>270005777</v>
      </c>
    </row>
    <row r="40" spans="1:5" ht="18" customHeight="1" x14ac:dyDescent="0.15">
      <c r="A40" s="153"/>
      <c r="B40" s="152" t="s">
        <v>177</v>
      </c>
      <c r="C40" s="158" t="s">
        <v>244</v>
      </c>
      <c r="D40" s="19" t="s">
        <v>166</v>
      </c>
      <c r="E40" s="69">
        <v>6000000</v>
      </c>
    </row>
    <row r="41" spans="1:5" ht="18" customHeight="1" x14ac:dyDescent="0.15">
      <c r="A41" s="153"/>
      <c r="B41" s="153"/>
      <c r="C41" s="153"/>
      <c r="D41" s="19" t="s">
        <v>167</v>
      </c>
      <c r="E41" s="69">
        <v>25729000</v>
      </c>
    </row>
    <row r="42" spans="1:5" ht="18" customHeight="1" x14ac:dyDescent="0.15">
      <c r="A42" s="153"/>
      <c r="B42" s="153"/>
      <c r="C42" s="154"/>
      <c r="D42" s="13" t="s">
        <v>144</v>
      </c>
      <c r="E42" s="12">
        <f>SUBTOTAL(9,E40:E41)</f>
        <v>31729000</v>
      </c>
    </row>
    <row r="43" spans="1:5" ht="18" customHeight="1" x14ac:dyDescent="0.15">
      <c r="A43" s="153"/>
      <c r="B43" s="153"/>
      <c r="C43" s="158" t="s">
        <v>245</v>
      </c>
      <c r="D43" s="19" t="s">
        <v>166</v>
      </c>
      <c r="E43" s="12">
        <f>159336261-E40</f>
        <v>153336261</v>
      </c>
    </row>
    <row r="44" spans="1:5" ht="18" customHeight="1" x14ac:dyDescent="0.15">
      <c r="A44" s="153"/>
      <c r="B44" s="153"/>
      <c r="C44" s="153"/>
      <c r="D44" s="19" t="s">
        <v>167</v>
      </c>
      <c r="E44" s="12">
        <f>329644893-E41</f>
        <v>303915893</v>
      </c>
    </row>
    <row r="45" spans="1:5" ht="18" customHeight="1" x14ac:dyDescent="0.15">
      <c r="A45" s="153"/>
      <c r="B45" s="153"/>
      <c r="C45" s="154"/>
      <c r="D45" s="13" t="s">
        <v>144</v>
      </c>
      <c r="E45" s="12">
        <f>SUBTOTAL(9,E43:E44)</f>
        <v>457252154</v>
      </c>
    </row>
    <row r="46" spans="1:5" ht="18" customHeight="1" x14ac:dyDescent="0.15">
      <c r="A46" s="153"/>
      <c r="B46" s="154"/>
      <c r="C46" s="156" t="s">
        <v>85</v>
      </c>
      <c r="D46" s="157"/>
      <c r="E46" s="12">
        <f>SUBTOTAL(9,E40:E45)</f>
        <v>488981154</v>
      </c>
    </row>
    <row r="47" spans="1:5" ht="18" customHeight="1" x14ac:dyDescent="0.15">
      <c r="A47" s="154"/>
      <c r="B47" s="142" t="s">
        <v>1</v>
      </c>
      <c r="C47" s="155"/>
      <c r="D47" s="155"/>
      <c r="E47" s="12">
        <f>SUBTOTAL(9,E31:E46)</f>
        <v>758986931</v>
      </c>
    </row>
    <row r="48" spans="1:5" ht="18" customHeight="1" x14ac:dyDescent="0.15">
      <c r="A48" s="143" t="s">
        <v>246</v>
      </c>
      <c r="B48" s="68" t="s">
        <v>176</v>
      </c>
      <c r="C48" s="146" t="s">
        <v>247</v>
      </c>
      <c r="D48" s="147"/>
      <c r="E48" s="69">
        <f t="shared" ref="E48:E54" si="0">E22+E39</f>
        <v>2476845070</v>
      </c>
    </row>
    <row r="49" spans="1:5" ht="18" customHeight="1" x14ac:dyDescent="0.15">
      <c r="A49" s="144"/>
      <c r="B49" s="147" t="s">
        <v>149</v>
      </c>
      <c r="C49" s="149" t="s">
        <v>150</v>
      </c>
      <c r="D49" s="70" t="s">
        <v>166</v>
      </c>
      <c r="E49" s="69">
        <f t="shared" si="0"/>
        <v>15526000</v>
      </c>
    </row>
    <row r="50" spans="1:5" ht="18" customHeight="1" x14ac:dyDescent="0.15">
      <c r="A50" s="144"/>
      <c r="B50" s="147"/>
      <c r="C50" s="150"/>
      <c r="D50" s="70" t="s">
        <v>167</v>
      </c>
      <c r="E50" s="69">
        <f t="shared" si="0"/>
        <v>29272274</v>
      </c>
    </row>
    <row r="51" spans="1:5" ht="18" customHeight="1" x14ac:dyDescent="0.15">
      <c r="A51" s="144"/>
      <c r="B51" s="147"/>
      <c r="C51" s="150"/>
      <c r="D51" s="71" t="s">
        <v>144</v>
      </c>
      <c r="E51" s="69">
        <f t="shared" si="0"/>
        <v>44798274</v>
      </c>
    </row>
    <row r="52" spans="1:5" ht="18" customHeight="1" x14ac:dyDescent="0.15">
      <c r="A52" s="144"/>
      <c r="B52" s="147"/>
      <c r="C52" s="149" t="s">
        <v>151</v>
      </c>
      <c r="D52" s="70" t="s">
        <v>166</v>
      </c>
      <c r="E52" s="69">
        <f>E26+E43</f>
        <v>337086537</v>
      </c>
    </row>
    <row r="53" spans="1:5" ht="18" customHeight="1" x14ac:dyDescent="0.15">
      <c r="A53" s="144"/>
      <c r="B53" s="147"/>
      <c r="C53" s="150"/>
      <c r="D53" s="70" t="s">
        <v>167</v>
      </c>
      <c r="E53" s="69">
        <f t="shared" si="0"/>
        <v>444920939</v>
      </c>
    </row>
    <row r="54" spans="1:5" ht="18" customHeight="1" x14ac:dyDescent="0.15">
      <c r="A54" s="144"/>
      <c r="B54" s="147"/>
      <c r="C54" s="150"/>
      <c r="D54" s="71" t="s">
        <v>144</v>
      </c>
      <c r="E54" s="69">
        <f t="shared" si="0"/>
        <v>782007476</v>
      </c>
    </row>
    <row r="55" spans="1:5" ht="18" customHeight="1" x14ac:dyDescent="0.15">
      <c r="A55" s="144"/>
      <c r="B55" s="148"/>
      <c r="C55" s="146" t="s">
        <v>173</v>
      </c>
      <c r="D55" s="147"/>
      <c r="E55" s="69">
        <f>E29+E46</f>
        <v>826805750</v>
      </c>
    </row>
    <row r="56" spans="1:5" ht="18" customHeight="1" x14ac:dyDescent="0.15">
      <c r="A56" s="145"/>
      <c r="B56" s="146" t="s">
        <v>248</v>
      </c>
      <c r="C56" s="151"/>
      <c r="D56" s="147"/>
      <c r="E56" s="69">
        <f>E48+E55</f>
        <v>3303650820</v>
      </c>
    </row>
    <row r="57" spans="1:5" ht="18" customHeight="1" x14ac:dyDescent="0.15"/>
  </sheetData>
  <mergeCells count="49">
    <mergeCell ref="A2:E2"/>
    <mergeCell ref="C5:D5"/>
    <mergeCell ref="A6:A30"/>
    <mergeCell ref="B6:B22"/>
    <mergeCell ref="C6:D6"/>
    <mergeCell ref="C7:D7"/>
    <mergeCell ref="C8:D8"/>
    <mergeCell ref="C9:D9"/>
    <mergeCell ref="C10:D10"/>
    <mergeCell ref="C11:D11"/>
    <mergeCell ref="B23:B29"/>
    <mergeCell ref="C23:C25"/>
    <mergeCell ref="C26:C28"/>
    <mergeCell ref="C29:D29"/>
    <mergeCell ref="C12:D12"/>
    <mergeCell ref="C13:D13"/>
    <mergeCell ref="C14:D14"/>
    <mergeCell ref="C15:D15"/>
    <mergeCell ref="C16:D16"/>
    <mergeCell ref="C17:D17"/>
    <mergeCell ref="B30:D30"/>
    <mergeCell ref="C18:D18"/>
    <mergeCell ref="C19:D19"/>
    <mergeCell ref="C20:D20"/>
    <mergeCell ref="C21:D21"/>
    <mergeCell ref="C22:D22"/>
    <mergeCell ref="A31:A47"/>
    <mergeCell ref="B31:B39"/>
    <mergeCell ref="C31:D31"/>
    <mergeCell ref="C32:D32"/>
    <mergeCell ref="C33:D33"/>
    <mergeCell ref="C34:D34"/>
    <mergeCell ref="C37:D37"/>
    <mergeCell ref="C38:D38"/>
    <mergeCell ref="C39:D39"/>
    <mergeCell ref="B40:B46"/>
    <mergeCell ref="C40:C42"/>
    <mergeCell ref="C43:C45"/>
    <mergeCell ref="C46:D46"/>
    <mergeCell ref="B47:D47"/>
    <mergeCell ref="C36:D36"/>
    <mergeCell ref="C35:D35"/>
    <mergeCell ref="A48:A56"/>
    <mergeCell ref="C48:D48"/>
    <mergeCell ref="B49:B55"/>
    <mergeCell ref="C49:C51"/>
    <mergeCell ref="C52:C54"/>
    <mergeCell ref="C55:D55"/>
    <mergeCell ref="B56:D56"/>
  </mergeCells>
  <phoneticPr fontId="5"/>
  <printOptions horizontalCentered="1"/>
  <pageMargins left="0.39370078740157483" right="0.39370078740157483" top="0.39370078740157483" bottom="0.39370078740157483" header="0.31496062992125984" footer="0.31496062992125984"/>
  <pageSetup paperSize="9" scale="57"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BB47D-5D7D-4AA3-BCAC-A5B8D8446C98}">
  <sheetPr>
    <pageSetUpPr fitToPage="1"/>
  </sheetPr>
  <dimension ref="A1:F14"/>
  <sheetViews>
    <sheetView tabSelected="1" workbookViewId="0">
      <selection activeCell="F19" sqref="F19"/>
    </sheetView>
  </sheetViews>
  <sheetFormatPr defaultColWidth="8.88671875" defaultRowHeight="20.25" customHeight="1" x14ac:dyDescent="0.2"/>
  <cols>
    <col min="1" max="1" width="23.33203125" style="14" customWidth="1"/>
    <col min="2" max="6" width="20.88671875" style="14" customWidth="1"/>
    <col min="7" max="16384" width="8.88671875" style="14"/>
  </cols>
  <sheetData>
    <row r="1" spans="1:6" ht="15" customHeight="1" x14ac:dyDescent="0.2"/>
    <row r="2" spans="1:6" s="6" customFormat="1" ht="14.4" x14ac:dyDescent="0.2">
      <c r="A2" s="7" t="s">
        <v>336</v>
      </c>
    </row>
    <row r="3" spans="1:6" ht="20.25" customHeight="1" x14ac:dyDescent="0.2">
      <c r="A3" s="15"/>
      <c r="B3" s="15"/>
      <c r="C3" s="15"/>
      <c r="D3" s="15"/>
      <c r="E3" s="15"/>
      <c r="F3" s="100" t="s">
        <v>337</v>
      </c>
    </row>
    <row r="4" spans="1:6" ht="20.25" customHeight="1" x14ac:dyDescent="0.2">
      <c r="A4" s="106" t="s">
        <v>131</v>
      </c>
      <c r="B4" s="108" t="s">
        <v>0</v>
      </c>
      <c r="C4" s="108" t="s">
        <v>338</v>
      </c>
      <c r="D4" s="108"/>
      <c r="E4" s="108"/>
      <c r="F4" s="108"/>
    </row>
    <row r="5" spans="1:6" ht="20.25" customHeight="1" x14ac:dyDescent="0.2">
      <c r="A5" s="106"/>
      <c r="B5" s="108"/>
      <c r="C5" s="108" t="s">
        <v>149</v>
      </c>
      <c r="D5" s="108" t="s">
        <v>339</v>
      </c>
      <c r="E5" s="108" t="s">
        <v>148</v>
      </c>
      <c r="F5" s="108" t="s">
        <v>72</v>
      </c>
    </row>
    <row r="6" spans="1:6" ht="20.25" customHeight="1" thickBot="1" x14ac:dyDescent="0.25">
      <c r="A6" s="107"/>
      <c r="B6" s="109"/>
      <c r="C6" s="109"/>
      <c r="D6" s="109"/>
      <c r="E6" s="109"/>
      <c r="F6" s="109"/>
    </row>
    <row r="7" spans="1:6" ht="20.25" customHeight="1" thickTop="1" x14ac:dyDescent="0.2">
      <c r="A7" s="101" t="s">
        <v>340</v>
      </c>
      <c r="B7" s="102">
        <f>SUM(C7:F7)</f>
        <v>3243039198</v>
      </c>
      <c r="C7" s="102">
        <v>782007476</v>
      </c>
      <c r="D7" s="102">
        <v>50700000</v>
      </c>
      <c r="E7" s="103">
        <v>1698051961</v>
      </c>
      <c r="F7" s="102">
        <v>712279761</v>
      </c>
    </row>
    <row r="8" spans="1:6" ht="20.25" customHeight="1" x14ac:dyDescent="0.2">
      <c r="A8" s="101" t="s">
        <v>341</v>
      </c>
      <c r="B8" s="102">
        <f>SUM(C8:F8)</f>
        <v>200056475</v>
      </c>
      <c r="C8" s="102">
        <v>44798274</v>
      </c>
      <c r="D8" s="102">
        <v>5300000</v>
      </c>
      <c r="E8" s="102">
        <v>133876201</v>
      </c>
      <c r="F8" s="102">
        <v>16082000</v>
      </c>
    </row>
    <row r="9" spans="1:6" ht="20.25" customHeight="1" x14ac:dyDescent="0.2">
      <c r="A9" s="101" t="s">
        <v>342</v>
      </c>
      <c r="B9" s="102">
        <f>SUM(C9:F9)</f>
        <v>240306945</v>
      </c>
      <c r="C9" s="102">
        <v>0</v>
      </c>
      <c r="D9" s="102">
        <v>0</v>
      </c>
      <c r="E9" s="102">
        <v>25709289</v>
      </c>
      <c r="F9" s="102">
        <v>214597656</v>
      </c>
    </row>
    <row r="10" spans="1:6" ht="20.25" customHeight="1" x14ac:dyDescent="0.2">
      <c r="A10" s="101" t="s">
        <v>72</v>
      </c>
      <c r="B10" s="102">
        <f>SUM(C10:F10)</f>
        <v>0</v>
      </c>
      <c r="C10" s="102">
        <v>0</v>
      </c>
      <c r="D10" s="102">
        <v>0</v>
      </c>
      <c r="E10" s="102">
        <v>0</v>
      </c>
      <c r="F10" s="102">
        <v>0</v>
      </c>
    </row>
    <row r="11" spans="1:6" ht="20.25" customHeight="1" x14ac:dyDescent="0.2">
      <c r="A11" s="104" t="s">
        <v>173</v>
      </c>
      <c r="B11" s="102">
        <f>SUM(C11:F11)</f>
        <v>3683402618</v>
      </c>
      <c r="C11" s="102">
        <f>SUM(C7:C10)</f>
        <v>826805750</v>
      </c>
      <c r="D11" s="102">
        <f>SUM(D7:D10)</f>
        <v>56000000</v>
      </c>
      <c r="E11" s="102">
        <f>SUM(E7:E10)</f>
        <v>1857637451</v>
      </c>
      <c r="F11" s="102">
        <f>SUM(F7:F10)</f>
        <v>942959417</v>
      </c>
    </row>
    <row r="12" spans="1:6" ht="20.25" customHeight="1" x14ac:dyDescent="0.2">
      <c r="C12" s="105"/>
      <c r="D12" s="105"/>
      <c r="F12" s="105"/>
    </row>
    <row r="14" spans="1:6" ht="20.25" customHeight="1" x14ac:dyDescent="0.2">
      <c r="B14" s="6"/>
      <c r="D14" s="6"/>
    </row>
  </sheetData>
  <mergeCells count="7">
    <mergeCell ref="A4:A6"/>
    <mergeCell ref="B4:B6"/>
    <mergeCell ref="C4:F4"/>
    <mergeCell ref="C5:C6"/>
    <mergeCell ref="D5:D6"/>
    <mergeCell ref="E5:E6"/>
    <mergeCell ref="F5:F6"/>
  </mergeCells>
  <phoneticPr fontId="5"/>
  <printOptions horizontalCentered="1"/>
  <pageMargins left="0.39370078740157483" right="0.39370078740157483" top="0.39370078740157483" bottom="0.39370078740157483" header="0.31496062992125984" footer="0.31496062992125984"/>
  <pageSetup paperSize="9" orientation="landscape" cellComments="asDisplayed"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17"/>
  <sheetViews>
    <sheetView workbookViewId="0">
      <selection activeCell="H31" sqref="H31"/>
    </sheetView>
  </sheetViews>
  <sheetFormatPr defaultColWidth="8.88671875" defaultRowHeight="10.8" x14ac:dyDescent="0.15"/>
  <cols>
    <col min="1" max="1" width="60.88671875" style="6" customWidth="1"/>
    <col min="2" max="2" width="40.88671875" style="6" customWidth="1"/>
    <col min="3" max="16384" width="8.88671875" style="6"/>
  </cols>
  <sheetData>
    <row r="1" spans="1:3" ht="15" customHeight="1" x14ac:dyDescent="0.15"/>
    <row r="2" spans="1:3" ht="15" customHeight="1" x14ac:dyDescent="0.2">
      <c r="A2" s="20" t="s">
        <v>152</v>
      </c>
    </row>
    <row r="3" spans="1:3" ht="14.4" x14ac:dyDescent="0.2">
      <c r="A3" s="7" t="s">
        <v>153</v>
      </c>
    </row>
    <row r="4" spans="1:3" ht="20.100000000000001" customHeight="1" x14ac:dyDescent="0.2">
      <c r="A4" s="15"/>
      <c r="B4" s="2" t="s">
        <v>8</v>
      </c>
    </row>
    <row r="5" spans="1:3" ht="22.5" customHeight="1" x14ac:dyDescent="0.15">
      <c r="A5" s="32" t="s">
        <v>68</v>
      </c>
      <c r="B5" s="65" t="s">
        <v>135</v>
      </c>
    </row>
    <row r="6" spans="1:3" ht="18" customHeight="1" x14ac:dyDescent="0.15">
      <c r="A6" s="33" t="s">
        <v>231</v>
      </c>
      <c r="B6" s="66">
        <v>197975924</v>
      </c>
    </row>
    <row r="7" spans="1:3" ht="18" customHeight="1" x14ac:dyDescent="0.15">
      <c r="A7" s="33" t="s">
        <v>232</v>
      </c>
      <c r="B7" s="66">
        <v>6758050</v>
      </c>
    </row>
    <row r="8" spans="1:3" ht="18" customHeight="1" x14ac:dyDescent="0.15">
      <c r="A8" s="33" t="s">
        <v>233</v>
      </c>
      <c r="B8" s="66">
        <v>417850</v>
      </c>
    </row>
    <row r="9" spans="1:3" ht="18" customHeight="1" x14ac:dyDescent="0.15">
      <c r="A9" s="33" t="s">
        <v>234</v>
      </c>
      <c r="B9" s="66">
        <v>34412435</v>
      </c>
    </row>
    <row r="10" spans="1:3" ht="18" customHeight="1" x14ac:dyDescent="0.15">
      <c r="A10" s="33" t="s">
        <v>235</v>
      </c>
      <c r="B10" s="66">
        <v>0</v>
      </c>
    </row>
    <row r="11" spans="1:3" ht="18" customHeight="1" x14ac:dyDescent="0.15">
      <c r="A11" s="33" t="s">
        <v>324</v>
      </c>
      <c r="B11" s="66">
        <v>0</v>
      </c>
    </row>
    <row r="12" spans="1:3" ht="18" customHeight="1" x14ac:dyDescent="0.15">
      <c r="A12" s="33" t="s">
        <v>325</v>
      </c>
      <c r="B12" s="66">
        <v>2837208</v>
      </c>
    </row>
    <row r="13" spans="1:3" ht="18" customHeight="1" x14ac:dyDescent="0.15">
      <c r="A13" s="33"/>
      <c r="B13" s="66"/>
    </row>
    <row r="14" spans="1:3" ht="18" customHeight="1" x14ac:dyDescent="0.15">
      <c r="A14" s="33"/>
      <c r="B14" s="66"/>
    </row>
    <row r="15" spans="1:3" ht="18" customHeight="1" x14ac:dyDescent="0.15">
      <c r="A15" s="33"/>
      <c r="B15" s="66"/>
    </row>
    <row r="16" spans="1:3" ht="18" customHeight="1" x14ac:dyDescent="0.15">
      <c r="A16" s="34" t="s">
        <v>236</v>
      </c>
      <c r="B16" s="35">
        <f>SUM(B6:B15)</f>
        <v>242401467</v>
      </c>
      <c r="C16" s="67"/>
    </row>
    <row r="17" spans="1:1" ht="18" customHeight="1" x14ac:dyDescent="0.15">
      <c r="A17" s="6" t="s">
        <v>19</v>
      </c>
    </row>
  </sheetData>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
  <sheetViews>
    <sheetView workbookViewId="0">
      <selection activeCell="H31" sqref="H31"/>
    </sheetView>
  </sheetViews>
  <sheetFormatPr defaultColWidth="8.88671875" defaultRowHeight="10.8" x14ac:dyDescent="0.15"/>
  <cols>
    <col min="1" max="1" width="34.33203125" style="6" customWidth="1"/>
    <col min="2" max="11" width="15.33203125" style="6" customWidth="1"/>
    <col min="12" max="12" width="5.44140625" style="6" bestFit="1" customWidth="1"/>
    <col min="13" max="16384" width="8.88671875" style="6"/>
  </cols>
  <sheetData>
    <row r="1" spans="1:10" ht="15" customHeight="1" x14ac:dyDescent="0.15"/>
    <row r="2" spans="1:10" ht="14.4" x14ac:dyDescent="0.2">
      <c r="A2" s="7" t="s">
        <v>42</v>
      </c>
    </row>
    <row r="4" spans="1:10" ht="13.2" x14ac:dyDescent="0.2">
      <c r="A4" s="8" t="s">
        <v>43</v>
      </c>
      <c r="H4" s="2" t="s">
        <v>8</v>
      </c>
    </row>
    <row r="5" spans="1:10" ht="37.5" customHeight="1" x14ac:dyDescent="0.15">
      <c r="A5" s="9" t="s">
        <v>44</v>
      </c>
      <c r="B5" s="10" t="s">
        <v>45</v>
      </c>
      <c r="C5" s="10" t="s">
        <v>46</v>
      </c>
      <c r="D5" s="10" t="s">
        <v>47</v>
      </c>
      <c r="E5" s="10" t="s">
        <v>48</v>
      </c>
      <c r="F5" s="10" t="s">
        <v>49</v>
      </c>
      <c r="G5" s="10" t="s">
        <v>50</v>
      </c>
      <c r="H5" s="10" t="s">
        <v>51</v>
      </c>
    </row>
    <row r="6" spans="1:10" ht="18" customHeight="1" x14ac:dyDescent="0.15">
      <c r="A6" s="36" t="s">
        <v>255</v>
      </c>
      <c r="B6" s="72">
        <v>1112</v>
      </c>
      <c r="C6" s="72">
        <v>1032</v>
      </c>
      <c r="D6" s="72">
        <f>ROUND(B6*C6,0)</f>
        <v>1147584</v>
      </c>
      <c r="E6" s="72">
        <v>500</v>
      </c>
      <c r="F6" s="72">
        <f>ROUND(B6*E6,0)</f>
        <v>556000</v>
      </c>
      <c r="G6" s="72">
        <f>D6-F6</f>
        <v>591584</v>
      </c>
      <c r="H6" s="72">
        <v>556000</v>
      </c>
    </row>
    <row r="7" spans="1:10" ht="18" customHeight="1" x14ac:dyDescent="0.15">
      <c r="A7" s="36" t="s">
        <v>256</v>
      </c>
      <c r="B7" s="72">
        <v>700</v>
      </c>
      <c r="C7" s="72">
        <v>2565</v>
      </c>
      <c r="D7" s="72">
        <f>ROUND(B7*C7,0)</f>
        <v>1795500</v>
      </c>
      <c r="E7" s="72">
        <v>250</v>
      </c>
      <c r="F7" s="72">
        <f>ROUND(B7*E7,0)</f>
        <v>175000</v>
      </c>
      <c r="G7" s="72">
        <f>D7-F7</f>
        <v>1620500</v>
      </c>
      <c r="H7" s="72">
        <v>175000</v>
      </c>
    </row>
    <row r="8" spans="1:10" ht="18" customHeight="1" x14ac:dyDescent="0.15">
      <c r="A8" s="11"/>
      <c r="B8" s="31"/>
      <c r="C8" s="31"/>
      <c r="D8" s="31"/>
      <c r="E8" s="31"/>
      <c r="F8" s="31"/>
      <c r="G8" s="31"/>
      <c r="H8" s="31"/>
    </row>
    <row r="9" spans="1:10" ht="18" customHeight="1" x14ac:dyDescent="0.15">
      <c r="A9" s="13" t="s">
        <v>1</v>
      </c>
      <c r="B9" s="31">
        <f>SUM(B6:B8)</f>
        <v>1812</v>
      </c>
      <c r="C9" s="31">
        <f t="shared" ref="C9:H9" si="0">SUM(C6:C8)</f>
        <v>3597</v>
      </c>
      <c r="D9" s="31">
        <f t="shared" si="0"/>
        <v>2943084</v>
      </c>
      <c r="E9" s="31"/>
      <c r="F9" s="31">
        <f t="shared" si="0"/>
        <v>731000</v>
      </c>
      <c r="G9" s="31">
        <f>SUM(G6:G8)</f>
        <v>2212084</v>
      </c>
      <c r="H9" s="31">
        <f t="shared" si="0"/>
        <v>731000</v>
      </c>
    </row>
    <row r="11" spans="1:10" ht="13.2" x14ac:dyDescent="0.2">
      <c r="A11" s="8" t="s">
        <v>171</v>
      </c>
      <c r="J11" s="2" t="s">
        <v>8</v>
      </c>
    </row>
    <row r="12" spans="1:10" ht="37.5" customHeight="1" x14ac:dyDescent="0.15">
      <c r="A12" s="9" t="s">
        <v>53</v>
      </c>
      <c r="B12" s="10" t="s">
        <v>54</v>
      </c>
      <c r="C12" s="10" t="s">
        <v>55</v>
      </c>
      <c r="D12" s="10" t="s">
        <v>56</v>
      </c>
      <c r="E12" s="10" t="s">
        <v>57</v>
      </c>
      <c r="F12" s="10" t="s">
        <v>58</v>
      </c>
      <c r="G12" s="10" t="s">
        <v>59</v>
      </c>
      <c r="H12" s="10" t="s">
        <v>60</v>
      </c>
      <c r="I12" s="10" t="s">
        <v>61</v>
      </c>
      <c r="J12" s="10" t="s">
        <v>51</v>
      </c>
    </row>
    <row r="13" spans="1:10" ht="18" customHeight="1" x14ac:dyDescent="0.15">
      <c r="A13" s="36" t="s">
        <v>257</v>
      </c>
      <c r="B13" s="72">
        <v>32000000</v>
      </c>
      <c r="C13" s="72">
        <v>36176183</v>
      </c>
      <c r="D13" s="72">
        <v>20351559</v>
      </c>
      <c r="E13" s="72">
        <f t="shared" ref="E13" si="1">C13-D13</f>
        <v>15824624</v>
      </c>
      <c r="F13" s="72">
        <v>32000000</v>
      </c>
      <c r="G13" s="73">
        <f>IF(ISERROR(ROUNDUP(B13/F13,4)),0,ROUNDUP(B13/F13,4))</f>
        <v>1</v>
      </c>
      <c r="H13" s="72">
        <f>ROUND(E13*G13,0)</f>
        <v>15824624</v>
      </c>
      <c r="I13" s="72">
        <f>+J13-H13</f>
        <v>16175376</v>
      </c>
      <c r="J13" s="72">
        <v>32000000</v>
      </c>
    </row>
    <row r="14" spans="1:10" ht="18" customHeight="1" x14ac:dyDescent="0.15">
      <c r="A14" s="74"/>
      <c r="B14" s="31"/>
      <c r="C14" s="31"/>
      <c r="D14" s="31"/>
      <c r="E14" s="72"/>
      <c r="F14" s="31"/>
      <c r="G14" s="73"/>
      <c r="H14" s="31"/>
      <c r="I14" s="31"/>
      <c r="J14" s="31"/>
    </row>
    <row r="15" spans="1:10" ht="18" customHeight="1" x14ac:dyDescent="0.15">
      <c r="A15" s="74"/>
      <c r="B15" s="31"/>
      <c r="C15" s="31"/>
      <c r="D15" s="31"/>
      <c r="E15" s="72"/>
      <c r="F15" s="31"/>
      <c r="G15" s="73"/>
      <c r="H15" s="31"/>
      <c r="I15" s="31"/>
      <c r="J15" s="31"/>
    </row>
    <row r="16" spans="1:10" ht="18" customHeight="1" x14ac:dyDescent="0.15">
      <c r="A16" s="13" t="s">
        <v>1</v>
      </c>
      <c r="B16" s="31">
        <f>SUM(B13:B15)</f>
        <v>32000000</v>
      </c>
      <c r="C16" s="31">
        <f>SUM(C13:C15)</f>
        <v>36176183</v>
      </c>
      <c r="D16" s="31">
        <f>SUM(D13:D15)</f>
        <v>20351559</v>
      </c>
      <c r="E16" s="31">
        <f>SUM(E13:E15)</f>
        <v>15824624</v>
      </c>
      <c r="F16" s="31">
        <f>SUM(F13:F15)</f>
        <v>32000000</v>
      </c>
      <c r="G16" s="31"/>
      <c r="H16" s="31">
        <f>SUM(H13:H15)</f>
        <v>15824624</v>
      </c>
      <c r="I16" s="31">
        <f>SUM(I13:I15)</f>
        <v>16175376</v>
      </c>
      <c r="J16" s="31">
        <f>SUM(J13:J15)</f>
        <v>32000000</v>
      </c>
    </row>
    <row r="18" spans="1:11" ht="13.2" x14ac:dyDescent="0.2">
      <c r="A18" s="8" t="s">
        <v>62</v>
      </c>
      <c r="K18" s="2" t="s">
        <v>8</v>
      </c>
    </row>
    <row r="19" spans="1:11" ht="37.5" customHeight="1" x14ac:dyDescent="0.15">
      <c r="A19" s="83" t="s">
        <v>63</v>
      </c>
      <c r="B19" s="84" t="s">
        <v>64</v>
      </c>
      <c r="C19" s="84" t="s">
        <v>55</v>
      </c>
      <c r="D19" s="84" t="s">
        <v>56</v>
      </c>
      <c r="E19" s="84" t="s">
        <v>57</v>
      </c>
      <c r="F19" s="84" t="s">
        <v>58</v>
      </c>
      <c r="G19" s="84" t="s">
        <v>59</v>
      </c>
      <c r="H19" s="84" t="s">
        <v>60</v>
      </c>
      <c r="I19" s="84" t="s">
        <v>65</v>
      </c>
      <c r="J19" s="84" t="s">
        <v>66</v>
      </c>
      <c r="K19" s="84" t="s">
        <v>51</v>
      </c>
    </row>
    <row r="20" spans="1:11" ht="18" customHeight="1" x14ac:dyDescent="0.15">
      <c r="A20" s="74" t="s">
        <v>258</v>
      </c>
      <c r="B20" s="86">
        <v>85000</v>
      </c>
      <c r="C20" s="86">
        <v>9959396077</v>
      </c>
      <c r="D20" s="86">
        <v>3814127439</v>
      </c>
      <c r="E20" s="86">
        <f>C20-D20</f>
        <v>6145268638</v>
      </c>
      <c r="F20" s="86">
        <v>150000000</v>
      </c>
      <c r="G20" s="87">
        <f t="shared" ref="G20:G37" si="2">IF(ISERROR(ROUNDUP(B20/F20,4)),0,ROUNDUP(B20/F20,4))</f>
        <v>6.0000000000000006E-4</v>
      </c>
      <c r="H20" s="86">
        <f>ROUND(E20*G20,0)</f>
        <v>3687161</v>
      </c>
      <c r="I20" s="86"/>
      <c r="J20" s="86">
        <v>85000</v>
      </c>
      <c r="K20" s="86">
        <v>85000</v>
      </c>
    </row>
    <row r="21" spans="1:11" ht="18" customHeight="1" x14ac:dyDescent="0.15">
      <c r="A21" s="74" t="s">
        <v>259</v>
      </c>
      <c r="B21" s="86">
        <v>125000</v>
      </c>
      <c r="C21" s="86"/>
      <c r="D21" s="86"/>
      <c r="E21" s="86">
        <f>C21-D21</f>
        <v>0</v>
      </c>
      <c r="F21" s="86"/>
      <c r="G21" s="87">
        <f t="shared" si="2"/>
        <v>0</v>
      </c>
      <c r="H21" s="86">
        <f>ROUND(E21*G21,0)</f>
        <v>0</v>
      </c>
      <c r="I21" s="86"/>
      <c r="J21" s="86">
        <v>125000</v>
      </c>
      <c r="K21" s="86">
        <v>125000</v>
      </c>
    </row>
    <row r="22" spans="1:11" ht="18" customHeight="1" x14ac:dyDescent="0.15">
      <c r="A22" s="74" t="s">
        <v>260</v>
      </c>
      <c r="B22" s="86">
        <v>2636000</v>
      </c>
      <c r="C22" s="88"/>
      <c r="D22" s="88"/>
      <c r="E22" s="86">
        <f>C22-D22</f>
        <v>0</v>
      </c>
      <c r="F22" s="86"/>
      <c r="G22" s="87">
        <f t="shared" si="2"/>
        <v>0</v>
      </c>
      <c r="H22" s="86">
        <f t="shared" ref="H22:H37" si="3">ROUND(E22*G22,0)</f>
        <v>0</v>
      </c>
      <c r="I22" s="86">
        <v>0</v>
      </c>
      <c r="J22" s="86">
        <v>0</v>
      </c>
      <c r="K22" s="86">
        <v>2636000</v>
      </c>
    </row>
    <row r="23" spans="1:11" ht="18" customHeight="1" x14ac:dyDescent="0.15">
      <c r="A23" s="74" t="s">
        <v>261</v>
      </c>
      <c r="B23" s="86">
        <v>540000</v>
      </c>
      <c r="C23" s="86">
        <v>1828023008</v>
      </c>
      <c r="D23" s="86">
        <v>411620998</v>
      </c>
      <c r="E23" s="86">
        <f t="shared" ref="E23:E37" si="4">C23-D23</f>
        <v>1416402010</v>
      </c>
      <c r="F23" s="86">
        <v>41000000</v>
      </c>
      <c r="G23" s="87">
        <f t="shared" si="2"/>
        <v>1.32E-2</v>
      </c>
      <c r="H23" s="86">
        <f t="shared" si="3"/>
        <v>18696507</v>
      </c>
      <c r="I23" s="86"/>
      <c r="J23" s="86">
        <v>540000</v>
      </c>
      <c r="K23" s="86">
        <v>540000</v>
      </c>
    </row>
    <row r="24" spans="1:11" ht="18" customHeight="1" x14ac:dyDescent="0.15">
      <c r="A24" s="74" t="s">
        <v>262</v>
      </c>
      <c r="B24" s="86">
        <v>3540000</v>
      </c>
      <c r="C24" s="86">
        <v>50279277661</v>
      </c>
      <c r="D24" s="86">
        <v>46590217492</v>
      </c>
      <c r="E24" s="86">
        <f t="shared" si="4"/>
        <v>3689060169</v>
      </c>
      <c r="F24" s="86">
        <v>2327070000</v>
      </c>
      <c r="G24" s="87">
        <f>IF(ISERROR(ROUNDUP(B24/F24,4)),0,ROUNDUP(B24/F24,4))</f>
        <v>1.6000000000000001E-3</v>
      </c>
      <c r="H24" s="86">
        <f>ROUND(E24*G24,0)</f>
        <v>5902496</v>
      </c>
      <c r="I24" s="86"/>
      <c r="J24" s="86">
        <v>3540000</v>
      </c>
      <c r="K24" s="86">
        <v>3540000</v>
      </c>
    </row>
    <row r="25" spans="1:11" ht="24" x14ac:dyDescent="0.15">
      <c r="A25" s="85" t="s">
        <v>263</v>
      </c>
      <c r="B25" s="86">
        <v>1800000</v>
      </c>
      <c r="C25" s="86">
        <v>2883835785</v>
      </c>
      <c r="D25" s="86">
        <v>2748116871</v>
      </c>
      <c r="E25" s="86">
        <f t="shared" si="4"/>
        <v>135718914</v>
      </c>
      <c r="F25" s="86">
        <v>142197739</v>
      </c>
      <c r="G25" s="87">
        <f t="shared" si="2"/>
        <v>1.2699999999999999E-2</v>
      </c>
      <c r="H25" s="86">
        <f t="shared" si="3"/>
        <v>1723630</v>
      </c>
      <c r="I25" s="86"/>
      <c r="J25" s="86">
        <v>1800000</v>
      </c>
      <c r="K25" s="86">
        <v>1800000</v>
      </c>
    </row>
    <row r="26" spans="1:11" ht="18" customHeight="1" x14ac:dyDescent="0.15">
      <c r="A26" s="74" t="s">
        <v>264</v>
      </c>
      <c r="B26" s="86">
        <v>1773000</v>
      </c>
      <c r="C26" s="86">
        <v>1022477555</v>
      </c>
      <c r="D26" s="86">
        <v>313484519</v>
      </c>
      <c r="E26" s="86">
        <f t="shared" si="4"/>
        <v>708993036</v>
      </c>
      <c r="F26" s="86">
        <v>280056000</v>
      </c>
      <c r="G26" s="87">
        <f t="shared" si="2"/>
        <v>6.4000000000000003E-3</v>
      </c>
      <c r="H26" s="86">
        <f t="shared" si="3"/>
        <v>4537555</v>
      </c>
      <c r="I26" s="86"/>
      <c r="J26" s="86">
        <v>1773000</v>
      </c>
      <c r="K26" s="86">
        <v>1773000</v>
      </c>
    </row>
    <row r="27" spans="1:11" ht="24" x14ac:dyDescent="0.15">
      <c r="A27" s="85" t="s">
        <v>265</v>
      </c>
      <c r="B27" s="86">
        <v>100000</v>
      </c>
      <c r="C27" s="86">
        <v>943568450</v>
      </c>
      <c r="D27" s="86">
        <v>166808375</v>
      </c>
      <c r="E27" s="86">
        <f t="shared" si="4"/>
        <v>776760075</v>
      </c>
      <c r="F27" s="86">
        <v>137077631</v>
      </c>
      <c r="G27" s="87">
        <f t="shared" si="2"/>
        <v>8.0000000000000004E-4</v>
      </c>
      <c r="H27" s="86">
        <f t="shared" si="3"/>
        <v>621408</v>
      </c>
      <c r="I27" s="86"/>
      <c r="J27" s="86">
        <v>100000</v>
      </c>
      <c r="K27" s="86">
        <v>100000</v>
      </c>
    </row>
    <row r="28" spans="1:11" ht="18" customHeight="1" x14ac:dyDescent="0.15">
      <c r="A28" s="74" t="s">
        <v>266</v>
      </c>
      <c r="B28" s="86">
        <v>1000</v>
      </c>
      <c r="C28" s="86">
        <v>20615076</v>
      </c>
      <c r="D28" s="86">
        <v>5181298</v>
      </c>
      <c r="E28" s="86">
        <f t="shared" si="4"/>
        <v>15433778</v>
      </c>
      <c r="F28" s="86">
        <v>1903700</v>
      </c>
      <c r="G28" s="87">
        <f t="shared" si="2"/>
        <v>6.0000000000000006E-4</v>
      </c>
      <c r="H28" s="86">
        <f t="shared" si="3"/>
        <v>9260</v>
      </c>
      <c r="I28" s="86"/>
      <c r="J28" s="86">
        <v>1000</v>
      </c>
      <c r="K28" s="86">
        <v>1000</v>
      </c>
    </row>
    <row r="29" spans="1:11" ht="24" x14ac:dyDescent="0.15">
      <c r="A29" s="85" t="s">
        <v>267</v>
      </c>
      <c r="B29" s="86">
        <v>500000</v>
      </c>
      <c r="C29" s="86">
        <v>24164123000000</v>
      </c>
      <c r="D29" s="86">
        <v>23738231000000</v>
      </c>
      <c r="E29" s="86">
        <f t="shared" si="4"/>
        <v>425892000000</v>
      </c>
      <c r="F29" s="86">
        <v>16602000000</v>
      </c>
      <c r="G29" s="87">
        <f>IF(ISERROR(ROUNDUP(B29/F29,4)),0,ROUNDUP(B29/F29,4))</f>
        <v>1E-4</v>
      </c>
      <c r="H29" s="86">
        <f>ROUND(E29*G29,0)</f>
        <v>42589200</v>
      </c>
      <c r="I29" s="86"/>
      <c r="J29" s="86">
        <v>500000</v>
      </c>
      <c r="K29" s="86">
        <v>500000</v>
      </c>
    </row>
    <row r="30" spans="1:11" ht="24" x14ac:dyDescent="0.15">
      <c r="A30" s="85" t="s">
        <v>268</v>
      </c>
      <c r="B30" s="86">
        <v>30000</v>
      </c>
      <c r="C30" s="86">
        <v>301064082</v>
      </c>
      <c r="D30" s="86">
        <v>171533958</v>
      </c>
      <c r="E30" s="86">
        <f t="shared" si="4"/>
        <v>129530124</v>
      </c>
      <c r="F30" s="86">
        <v>1810000</v>
      </c>
      <c r="G30" s="87">
        <f t="shared" si="2"/>
        <v>1.66E-2</v>
      </c>
      <c r="H30" s="86">
        <f t="shared" si="3"/>
        <v>2150200</v>
      </c>
      <c r="I30" s="86"/>
      <c r="J30" s="86">
        <v>30000</v>
      </c>
      <c r="K30" s="86">
        <v>30000</v>
      </c>
    </row>
    <row r="31" spans="1:11" ht="18" customHeight="1" x14ac:dyDescent="0.15">
      <c r="A31" s="74" t="s">
        <v>269</v>
      </c>
      <c r="B31" s="86">
        <v>7070000</v>
      </c>
      <c r="C31" s="86">
        <v>280126424985</v>
      </c>
      <c r="D31" s="86">
        <v>254578623871</v>
      </c>
      <c r="E31" s="86">
        <f t="shared" si="4"/>
        <v>25547801114</v>
      </c>
      <c r="F31" s="86">
        <v>22300155217</v>
      </c>
      <c r="G31" s="87">
        <f t="shared" si="2"/>
        <v>3.9999999999999996E-4</v>
      </c>
      <c r="H31" s="86">
        <f t="shared" si="3"/>
        <v>10219120</v>
      </c>
      <c r="I31" s="86"/>
      <c r="J31" s="86">
        <v>7070000</v>
      </c>
      <c r="K31" s="86">
        <v>7070000</v>
      </c>
    </row>
    <row r="32" spans="1:11" ht="18" customHeight="1" x14ac:dyDescent="0.15">
      <c r="A32" s="74" t="s">
        <v>270</v>
      </c>
      <c r="B32" s="86">
        <v>1600000</v>
      </c>
      <c r="C32" s="86"/>
      <c r="D32" s="86"/>
      <c r="E32" s="86">
        <f t="shared" si="4"/>
        <v>0</v>
      </c>
      <c r="F32" s="86"/>
      <c r="G32" s="87">
        <f t="shared" si="2"/>
        <v>0</v>
      </c>
      <c r="H32" s="86">
        <f t="shared" si="3"/>
        <v>0</v>
      </c>
      <c r="I32" s="86"/>
      <c r="J32" s="86">
        <v>1600000</v>
      </c>
      <c r="K32" s="86">
        <v>1600000</v>
      </c>
    </row>
    <row r="33" spans="1:11" ht="18" customHeight="1" x14ac:dyDescent="0.15">
      <c r="A33" s="74" t="s">
        <v>271</v>
      </c>
      <c r="B33" s="86">
        <v>111500</v>
      </c>
      <c r="C33" s="86"/>
      <c r="D33" s="86"/>
      <c r="E33" s="86">
        <f t="shared" si="4"/>
        <v>0</v>
      </c>
      <c r="F33" s="86"/>
      <c r="G33" s="87">
        <f t="shared" si="2"/>
        <v>0</v>
      </c>
      <c r="H33" s="86">
        <f t="shared" si="3"/>
        <v>0</v>
      </c>
      <c r="I33" s="86"/>
      <c r="J33" s="86">
        <v>111500</v>
      </c>
      <c r="K33" s="86">
        <v>111500</v>
      </c>
    </row>
    <row r="34" spans="1:11" ht="18" customHeight="1" x14ac:dyDescent="0.15">
      <c r="A34" s="74" t="s">
        <v>272</v>
      </c>
      <c r="B34" s="86">
        <v>300000</v>
      </c>
      <c r="C34" s="86">
        <v>1770727062</v>
      </c>
      <c r="D34" s="86">
        <v>290554886</v>
      </c>
      <c r="E34" s="86">
        <f t="shared" si="4"/>
        <v>1480172176</v>
      </c>
      <c r="F34" s="86">
        <v>52000000</v>
      </c>
      <c r="G34" s="87">
        <f t="shared" si="2"/>
        <v>5.8000000000000005E-3</v>
      </c>
      <c r="H34" s="86">
        <f t="shared" si="3"/>
        <v>8584999</v>
      </c>
      <c r="I34" s="86"/>
      <c r="J34" s="86">
        <v>300000</v>
      </c>
      <c r="K34" s="86">
        <v>300000</v>
      </c>
    </row>
    <row r="35" spans="1:11" ht="36" x14ac:dyDescent="0.15">
      <c r="A35" s="85" t="s">
        <v>273</v>
      </c>
      <c r="B35" s="86">
        <v>272000</v>
      </c>
      <c r="C35" s="86">
        <v>801227755</v>
      </c>
      <c r="D35" s="86">
        <v>9667843</v>
      </c>
      <c r="E35" s="86">
        <f t="shared" si="4"/>
        <v>791559912</v>
      </c>
      <c r="F35" s="86">
        <v>736847971</v>
      </c>
      <c r="G35" s="87">
        <f t="shared" si="2"/>
        <v>3.9999999999999996E-4</v>
      </c>
      <c r="H35" s="86">
        <f t="shared" si="3"/>
        <v>316624</v>
      </c>
      <c r="I35" s="86"/>
      <c r="J35" s="86">
        <v>272000</v>
      </c>
      <c r="K35" s="86">
        <v>272000</v>
      </c>
    </row>
    <row r="36" spans="1:11" ht="18" customHeight="1" x14ac:dyDescent="0.15">
      <c r="A36" s="74"/>
      <c r="B36" s="89"/>
      <c r="C36" s="89"/>
      <c r="D36" s="89"/>
      <c r="E36" s="89">
        <f t="shared" si="4"/>
        <v>0</v>
      </c>
      <c r="F36" s="89"/>
      <c r="G36" s="90">
        <f t="shared" si="2"/>
        <v>0</v>
      </c>
      <c r="H36" s="89">
        <f t="shared" si="3"/>
        <v>0</v>
      </c>
      <c r="I36" s="89"/>
      <c r="J36" s="89">
        <f t="shared" ref="J36:J37" si="5">B36-I36</f>
        <v>0</v>
      </c>
      <c r="K36" s="89"/>
    </row>
    <row r="37" spans="1:11" ht="18" customHeight="1" x14ac:dyDescent="0.15">
      <c r="A37" s="74"/>
      <c r="B37" s="89"/>
      <c r="C37" s="89"/>
      <c r="D37" s="89"/>
      <c r="E37" s="89">
        <f t="shared" si="4"/>
        <v>0</v>
      </c>
      <c r="F37" s="89"/>
      <c r="G37" s="90">
        <f t="shared" si="2"/>
        <v>0</v>
      </c>
      <c r="H37" s="89">
        <f t="shared" si="3"/>
        <v>0</v>
      </c>
      <c r="I37" s="89"/>
      <c r="J37" s="89">
        <f t="shared" si="5"/>
        <v>0</v>
      </c>
      <c r="K37" s="89"/>
    </row>
    <row r="38" spans="1:11" ht="18" customHeight="1" x14ac:dyDescent="0.15">
      <c r="A38" s="13" t="s">
        <v>1</v>
      </c>
      <c r="B38" s="89">
        <f>SUM(B20:B37)</f>
        <v>20483500</v>
      </c>
      <c r="C38" s="89">
        <f>SUM(C20:C37)</f>
        <v>24514059637496</v>
      </c>
      <c r="D38" s="89">
        <f>SUM(D20:D37)</f>
        <v>24047330937550</v>
      </c>
      <c r="E38" s="89">
        <f>SUM(E20:E37)</f>
        <v>466728699946</v>
      </c>
      <c r="F38" s="89">
        <f>SUM(F20:F37)</f>
        <v>42772118258</v>
      </c>
      <c r="G38" s="89"/>
      <c r="H38" s="89">
        <f>SUM(H20:H37)</f>
        <v>99038160</v>
      </c>
      <c r="I38" s="89">
        <f>SUM(I20:I37)</f>
        <v>0</v>
      </c>
      <c r="J38" s="89">
        <f>SUM(J20:J37)</f>
        <v>17847500</v>
      </c>
      <c r="K38" s="89">
        <f>SUM(K20:K37)</f>
        <v>20483500</v>
      </c>
    </row>
    <row r="40" spans="1:11" ht="13.2" x14ac:dyDescent="0.2">
      <c r="A40" s="2"/>
      <c r="B40" s="14"/>
    </row>
  </sheetData>
  <phoneticPr fontId="5"/>
  <printOptions horizontalCentered="1"/>
  <pageMargins left="0.39370078740157483" right="0.39370078740157483" top="0.39370078740157483" bottom="0.39370078740157483" header="0.31496062992125984" footer="0.31496062992125984"/>
  <pageSetup paperSize="9" scale="75"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
  <sheetViews>
    <sheetView workbookViewId="0">
      <selection activeCell="C28" sqref="C28"/>
    </sheetView>
  </sheetViews>
  <sheetFormatPr defaultColWidth="8.88671875" defaultRowHeight="10.8" x14ac:dyDescent="0.15"/>
  <cols>
    <col min="1" max="1" width="36.6640625" style="6" bestFit="1" customWidth="1"/>
    <col min="2" max="7" width="19.88671875" style="6" customWidth="1"/>
    <col min="8" max="16384" width="8.88671875" style="6"/>
  </cols>
  <sheetData>
    <row r="1" spans="1:7" ht="15" customHeight="1" x14ac:dyDescent="0.15"/>
    <row r="2" spans="1:7" ht="14.4" x14ac:dyDescent="0.2">
      <c r="A2" s="7" t="s">
        <v>67</v>
      </c>
    </row>
    <row r="3" spans="1:7" ht="13.5" customHeight="1" x14ac:dyDescent="0.2">
      <c r="A3" s="14"/>
      <c r="G3" s="2" t="s">
        <v>8</v>
      </c>
    </row>
    <row r="4" spans="1:7" ht="22.5" customHeight="1" x14ac:dyDescent="0.15">
      <c r="A4" s="9" t="s">
        <v>68</v>
      </c>
      <c r="B4" s="9" t="s">
        <v>69</v>
      </c>
      <c r="C4" s="9" t="s">
        <v>70</v>
      </c>
      <c r="D4" s="9" t="s">
        <v>71</v>
      </c>
      <c r="E4" s="9" t="s">
        <v>72</v>
      </c>
      <c r="F4" s="10" t="s">
        <v>73</v>
      </c>
      <c r="G4" s="10" t="s">
        <v>218</v>
      </c>
    </row>
    <row r="5" spans="1:7" ht="18" customHeight="1" x14ac:dyDescent="0.15">
      <c r="A5" s="36" t="s">
        <v>310</v>
      </c>
      <c r="B5" s="12">
        <v>681175624</v>
      </c>
      <c r="C5" s="12"/>
      <c r="D5" s="12"/>
      <c r="E5" s="12"/>
      <c r="F5" s="12">
        <f>SUM(B5:E5)</f>
        <v>681175624</v>
      </c>
      <c r="G5" s="91">
        <f>SUM(C5:F5)</f>
        <v>681175624</v>
      </c>
    </row>
    <row r="6" spans="1:7" ht="18" customHeight="1" x14ac:dyDescent="0.15">
      <c r="A6" s="36" t="s">
        <v>311</v>
      </c>
      <c r="B6" s="12">
        <v>422485154</v>
      </c>
      <c r="C6" s="12"/>
      <c r="D6" s="12"/>
      <c r="E6" s="12"/>
      <c r="F6" s="12">
        <f t="shared" ref="F6:G24" si="0">SUM(B6:E6)</f>
        <v>422485154</v>
      </c>
      <c r="G6" s="91">
        <f t="shared" si="0"/>
        <v>422485154</v>
      </c>
    </row>
    <row r="7" spans="1:7" ht="18" customHeight="1" x14ac:dyDescent="0.15">
      <c r="A7" s="36" t="s">
        <v>312</v>
      </c>
      <c r="B7" s="12">
        <v>16392211</v>
      </c>
      <c r="C7" s="12"/>
      <c r="D7" s="12"/>
      <c r="E7" s="12"/>
      <c r="F7" s="12">
        <f t="shared" si="0"/>
        <v>16392211</v>
      </c>
      <c r="G7" s="91">
        <f t="shared" si="0"/>
        <v>16392211</v>
      </c>
    </row>
    <row r="8" spans="1:7" ht="18" customHeight="1" x14ac:dyDescent="0.15">
      <c r="A8" s="36" t="s">
        <v>313</v>
      </c>
      <c r="B8" s="12">
        <v>1096372413</v>
      </c>
      <c r="C8" s="12"/>
      <c r="D8" s="12"/>
      <c r="E8" s="12"/>
      <c r="F8" s="12">
        <f t="shared" si="0"/>
        <v>1096372413</v>
      </c>
      <c r="G8" s="91">
        <f t="shared" si="0"/>
        <v>1096372413</v>
      </c>
    </row>
    <row r="9" spans="1:7" ht="18" customHeight="1" x14ac:dyDescent="0.15">
      <c r="A9" s="36" t="s">
        <v>314</v>
      </c>
      <c r="B9" s="12">
        <v>93646515</v>
      </c>
      <c r="C9" s="12"/>
      <c r="D9" s="12"/>
      <c r="E9" s="12"/>
      <c r="F9" s="12">
        <f t="shared" si="0"/>
        <v>93646515</v>
      </c>
      <c r="G9" s="91">
        <f t="shared" si="0"/>
        <v>93646515</v>
      </c>
    </row>
    <row r="10" spans="1:7" ht="18" customHeight="1" x14ac:dyDescent="0.15">
      <c r="A10" s="36" t="s">
        <v>315</v>
      </c>
      <c r="B10" s="12">
        <v>6992778</v>
      </c>
      <c r="C10" s="12"/>
      <c r="D10" s="12"/>
      <c r="E10" s="12"/>
      <c r="F10" s="12">
        <f t="shared" si="0"/>
        <v>6992778</v>
      </c>
      <c r="G10" s="91">
        <f t="shared" si="0"/>
        <v>6992778</v>
      </c>
    </row>
    <row r="11" spans="1:7" ht="18" customHeight="1" x14ac:dyDescent="0.15">
      <c r="A11" s="36" t="s">
        <v>316</v>
      </c>
      <c r="B11" s="12">
        <v>793642</v>
      </c>
      <c r="C11" s="12"/>
      <c r="D11" s="12"/>
      <c r="E11" s="12"/>
      <c r="F11" s="12">
        <f t="shared" si="0"/>
        <v>793642</v>
      </c>
      <c r="G11" s="91">
        <f t="shared" si="0"/>
        <v>793642</v>
      </c>
    </row>
    <row r="12" spans="1:7" ht="18" customHeight="1" x14ac:dyDescent="0.15">
      <c r="A12" s="36" t="s">
        <v>317</v>
      </c>
      <c r="B12" s="12">
        <v>28882090</v>
      </c>
      <c r="C12" s="12"/>
      <c r="D12" s="12"/>
      <c r="E12" s="12"/>
      <c r="F12" s="12">
        <f t="shared" si="0"/>
        <v>28882090</v>
      </c>
      <c r="G12" s="91">
        <f t="shared" si="0"/>
        <v>28882090</v>
      </c>
    </row>
    <row r="13" spans="1:7" ht="18" customHeight="1" x14ac:dyDescent="0.15">
      <c r="A13" s="36" t="s">
        <v>318</v>
      </c>
      <c r="B13" s="12">
        <v>6651815</v>
      </c>
      <c r="C13" s="12"/>
      <c r="D13" s="12"/>
      <c r="E13" s="12"/>
      <c r="F13" s="12">
        <f t="shared" si="0"/>
        <v>6651815</v>
      </c>
      <c r="G13" s="91">
        <f t="shared" si="0"/>
        <v>6651815</v>
      </c>
    </row>
    <row r="14" spans="1:7" ht="18" customHeight="1" x14ac:dyDescent="0.15">
      <c r="A14" s="36" t="s">
        <v>319</v>
      </c>
      <c r="B14" s="12">
        <v>6331640</v>
      </c>
      <c r="C14" s="12"/>
      <c r="D14" s="12"/>
      <c r="E14" s="12"/>
      <c r="F14" s="12">
        <f t="shared" si="0"/>
        <v>6331640</v>
      </c>
      <c r="G14" s="91">
        <f t="shared" si="0"/>
        <v>6331640</v>
      </c>
    </row>
    <row r="15" spans="1:7" ht="18" customHeight="1" x14ac:dyDescent="0.15">
      <c r="A15" s="37" t="s">
        <v>320</v>
      </c>
      <c r="B15" s="12">
        <v>16795591</v>
      </c>
      <c r="C15" s="12"/>
      <c r="D15" s="12"/>
      <c r="E15" s="12"/>
      <c r="F15" s="12">
        <f t="shared" si="0"/>
        <v>16795591</v>
      </c>
      <c r="G15" s="91">
        <f t="shared" si="0"/>
        <v>16795591</v>
      </c>
    </row>
    <row r="16" spans="1:7" ht="18" customHeight="1" x14ac:dyDescent="0.15">
      <c r="A16" s="37" t="s">
        <v>321</v>
      </c>
      <c r="B16" s="12">
        <v>1216138</v>
      </c>
      <c r="C16" s="12"/>
      <c r="D16" s="12"/>
      <c r="E16" s="12"/>
      <c r="F16" s="12">
        <f t="shared" si="0"/>
        <v>1216138</v>
      </c>
      <c r="G16" s="91">
        <f t="shared" si="0"/>
        <v>1216138</v>
      </c>
    </row>
    <row r="17" spans="1:7" ht="18" customHeight="1" x14ac:dyDescent="0.15">
      <c r="A17" s="36" t="s">
        <v>219</v>
      </c>
      <c r="B17" s="12">
        <v>4052161</v>
      </c>
      <c r="C17" s="12"/>
      <c r="D17" s="12"/>
      <c r="E17" s="12"/>
      <c r="F17" s="12">
        <f t="shared" si="0"/>
        <v>4052161</v>
      </c>
      <c r="G17" s="91">
        <v>4052161</v>
      </c>
    </row>
    <row r="18" spans="1:7" ht="18" customHeight="1" x14ac:dyDescent="0.15">
      <c r="A18" s="36" t="s">
        <v>220</v>
      </c>
      <c r="B18" s="12">
        <v>79923937</v>
      </c>
      <c r="C18" s="12"/>
      <c r="D18" s="12"/>
      <c r="E18" s="12"/>
      <c r="F18" s="12">
        <f t="shared" si="0"/>
        <v>79923937</v>
      </c>
      <c r="G18" s="91">
        <v>79923937</v>
      </c>
    </row>
    <row r="19" spans="1:7" ht="18" customHeight="1" x14ac:dyDescent="0.15">
      <c r="A19" s="36" t="s">
        <v>323</v>
      </c>
      <c r="B19" s="12">
        <v>1035578</v>
      </c>
      <c r="C19" s="12"/>
      <c r="D19" s="12"/>
      <c r="E19" s="12"/>
      <c r="F19" s="12">
        <f t="shared" si="0"/>
        <v>1035578</v>
      </c>
      <c r="G19" s="91">
        <f t="shared" si="0"/>
        <v>1035578</v>
      </c>
    </row>
    <row r="20" spans="1:7" ht="18" customHeight="1" x14ac:dyDescent="0.15">
      <c r="A20" s="36" t="s">
        <v>322</v>
      </c>
      <c r="B20" s="12">
        <v>4938443</v>
      </c>
      <c r="C20" s="12"/>
      <c r="D20" s="12"/>
      <c r="E20" s="12"/>
      <c r="F20" s="12">
        <f t="shared" si="0"/>
        <v>4938443</v>
      </c>
      <c r="G20" s="91">
        <f t="shared" si="0"/>
        <v>4938443</v>
      </c>
    </row>
    <row r="21" spans="1:7" ht="18" customHeight="1" x14ac:dyDescent="0.15">
      <c r="A21" s="36"/>
      <c r="B21" s="12"/>
      <c r="C21" s="12"/>
      <c r="D21" s="12"/>
      <c r="E21" s="12"/>
      <c r="F21" s="12">
        <f t="shared" si="0"/>
        <v>0</v>
      </c>
      <c r="G21" s="91"/>
    </row>
    <row r="22" spans="1:7" ht="18" customHeight="1" x14ac:dyDescent="0.15">
      <c r="A22" s="36"/>
      <c r="B22" s="12"/>
      <c r="C22" s="12"/>
      <c r="D22" s="12"/>
      <c r="E22" s="12"/>
      <c r="F22" s="12">
        <f t="shared" si="0"/>
        <v>0</v>
      </c>
      <c r="G22" s="91"/>
    </row>
    <row r="23" spans="1:7" ht="18" customHeight="1" x14ac:dyDescent="0.15">
      <c r="A23" s="38"/>
      <c r="B23" s="12"/>
      <c r="C23" s="12"/>
      <c r="D23" s="12"/>
      <c r="E23" s="12"/>
      <c r="F23" s="12">
        <f t="shared" si="0"/>
        <v>0</v>
      </c>
      <c r="G23" s="91"/>
    </row>
    <row r="24" spans="1:7" ht="18" customHeight="1" x14ac:dyDescent="0.15">
      <c r="A24" s="37"/>
      <c r="B24" s="12"/>
      <c r="C24" s="12"/>
      <c r="D24" s="12"/>
      <c r="E24" s="12"/>
      <c r="F24" s="12">
        <f t="shared" si="0"/>
        <v>0</v>
      </c>
      <c r="G24" s="91"/>
    </row>
    <row r="25" spans="1:7" ht="18" customHeight="1" x14ac:dyDescent="0.15">
      <c r="A25" s="13" t="s">
        <v>1</v>
      </c>
      <c r="B25" s="12">
        <f>SUM(B5:B24)</f>
        <v>2467685730</v>
      </c>
      <c r="C25" s="12">
        <f t="shared" ref="C25:E25" si="1">SUM(C5:C24)</f>
        <v>0</v>
      </c>
      <c r="D25" s="12">
        <f t="shared" si="1"/>
        <v>0</v>
      </c>
      <c r="E25" s="12">
        <f t="shared" si="1"/>
        <v>0</v>
      </c>
      <c r="F25" s="12">
        <f>SUM(F5:F24)</f>
        <v>2467685730</v>
      </c>
      <c r="G25" s="91">
        <f>SUM(G5:G24)</f>
        <v>2467685730</v>
      </c>
    </row>
    <row r="26" spans="1:7" x14ac:dyDescent="0.15">
      <c r="G26" s="75"/>
    </row>
    <row r="27" spans="1:7" x14ac:dyDescent="0.15">
      <c r="A27" s="6" t="s">
        <v>52</v>
      </c>
    </row>
  </sheetData>
  <phoneticPr fontId="5"/>
  <printOptions horizontalCentered="1"/>
  <pageMargins left="0.39370078740157483" right="0.39370078740157483" top="0.39370078740157483" bottom="0.39370078740157483" header="0.31496062992125984" footer="0.31496062992125984"/>
  <pageSetup paperSize="9" scale="91"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4"/>
  <sheetViews>
    <sheetView workbookViewId="0">
      <selection activeCell="H31" sqref="H31"/>
    </sheetView>
  </sheetViews>
  <sheetFormatPr defaultColWidth="8.88671875" defaultRowHeight="10.8" x14ac:dyDescent="0.15"/>
  <cols>
    <col min="1" max="1" width="30.88671875" style="6" customWidth="1"/>
    <col min="2" max="6" width="19.88671875" style="6" customWidth="1"/>
    <col min="7" max="16384" width="8.88671875" style="6"/>
  </cols>
  <sheetData>
    <row r="1" spans="1:6" ht="15" customHeight="1" x14ac:dyDescent="0.15"/>
    <row r="2" spans="1:6" ht="14.4" x14ac:dyDescent="0.2">
      <c r="A2" s="7" t="s">
        <v>74</v>
      </c>
    </row>
    <row r="3" spans="1:6" ht="13.5" customHeight="1" x14ac:dyDescent="0.2">
      <c r="A3" s="15"/>
      <c r="F3" s="2" t="s">
        <v>8</v>
      </c>
    </row>
    <row r="4" spans="1:6" ht="22.5" customHeight="1" x14ac:dyDescent="0.15">
      <c r="A4" s="136" t="s">
        <v>75</v>
      </c>
      <c r="B4" s="136" t="s">
        <v>76</v>
      </c>
      <c r="C4" s="136"/>
      <c r="D4" s="136" t="s">
        <v>77</v>
      </c>
      <c r="E4" s="136"/>
      <c r="F4" s="137" t="s">
        <v>78</v>
      </c>
    </row>
    <row r="5" spans="1:6" ht="22.5" customHeight="1" x14ac:dyDescent="0.15">
      <c r="A5" s="136"/>
      <c r="B5" s="9" t="s">
        <v>79</v>
      </c>
      <c r="C5" s="10" t="s">
        <v>80</v>
      </c>
      <c r="D5" s="9" t="s">
        <v>79</v>
      </c>
      <c r="E5" s="10" t="s">
        <v>80</v>
      </c>
      <c r="F5" s="136"/>
    </row>
    <row r="6" spans="1:6" ht="18" customHeight="1" x14ac:dyDescent="0.15">
      <c r="A6" s="36" t="s">
        <v>184</v>
      </c>
      <c r="B6" s="12"/>
      <c r="C6" s="12"/>
      <c r="D6" s="12">
        <v>12921000</v>
      </c>
      <c r="E6" s="12">
        <v>0</v>
      </c>
      <c r="F6" s="12">
        <f>SUM(B6:E6)</f>
        <v>12921000</v>
      </c>
    </row>
    <row r="7" spans="1:6" ht="18" customHeight="1" x14ac:dyDescent="0.15">
      <c r="A7" s="36" t="s">
        <v>185</v>
      </c>
      <c r="B7" s="12"/>
      <c r="C7" s="12"/>
      <c r="D7" s="12">
        <v>10000000</v>
      </c>
      <c r="E7" s="12">
        <v>0</v>
      </c>
      <c r="F7" s="12">
        <f>SUM(B7:E7)</f>
        <v>10000000</v>
      </c>
    </row>
    <row r="8" spans="1:6" ht="18" customHeight="1" x14ac:dyDescent="0.15">
      <c r="A8" s="36"/>
      <c r="B8" s="12"/>
      <c r="C8" s="12"/>
      <c r="D8" s="12"/>
      <c r="E8" s="12"/>
      <c r="F8" s="12"/>
    </row>
    <row r="9" spans="1:6" ht="18" customHeight="1" x14ac:dyDescent="0.15">
      <c r="A9" s="36"/>
      <c r="B9" s="12"/>
      <c r="C9" s="12"/>
      <c r="D9" s="12"/>
      <c r="E9" s="12"/>
      <c r="F9" s="12"/>
    </row>
    <row r="10" spans="1:6" ht="18" customHeight="1" x14ac:dyDescent="0.15">
      <c r="A10" s="36"/>
      <c r="B10" s="12"/>
      <c r="C10" s="12"/>
      <c r="D10" s="12"/>
      <c r="E10" s="12"/>
      <c r="F10" s="12"/>
    </row>
    <row r="11" spans="1:6" ht="18" customHeight="1" x14ac:dyDescent="0.15">
      <c r="A11" s="36"/>
      <c r="B11" s="12"/>
      <c r="C11" s="12"/>
      <c r="D11" s="12"/>
      <c r="E11" s="12"/>
      <c r="F11" s="12"/>
    </row>
    <row r="12" spans="1:6" ht="18" customHeight="1" x14ac:dyDescent="0.15">
      <c r="A12" s="36"/>
      <c r="B12" s="12"/>
      <c r="C12" s="12"/>
      <c r="D12" s="12"/>
      <c r="E12" s="12"/>
      <c r="F12" s="12"/>
    </row>
    <row r="13" spans="1:6" ht="18" customHeight="1" x14ac:dyDescent="0.15">
      <c r="A13" s="36"/>
      <c r="B13" s="12"/>
      <c r="C13" s="12"/>
      <c r="D13" s="12"/>
      <c r="E13" s="12"/>
      <c r="F13" s="12"/>
    </row>
    <row r="14" spans="1:6" ht="18" customHeight="1" x14ac:dyDescent="0.15">
      <c r="A14" s="36"/>
      <c r="B14" s="12"/>
      <c r="C14" s="12"/>
      <c r="D14" s="12"/>
      <c r="E14" s="12"/>
      <c r="F14" s="12"/>
    </row>
    <row r="15" spans="1:6" ht="18" customHeight="1" x14ac:dyDescent="0.15">
      <c r="A15" s="11"/>
      <c r="B15" s="12"/>
      <c r="C15" s="12"/>
      <c r="D15" s="12"/>
      <c r="E15" s="12"/>
      <c r="F15" s="12"/>
    </row>
    <row r="16" spans="1:6" ht="18" customHeight="1" x14ac:dyDescent="0.15">
      <c r="A16" s="11"/>
      <c r="B16" s="12"/>
      <c r="C16" s="12"/>
      <c r="D16" s="12"/>
      <c r="E16" s="12"/>
      <c r="F16" s="12"/>
    </row>
    <row r="17" spans="1:6" ht="18" customHeight="1" x14ac:dyDescent="0.15">
      <c r="A17" s="11"/>
      <c r="B17" s="12"/>
      <c r="C17" s="12"/>
      <c r="D17" s="12"/>
      <c r="E17" s="12"/>
      <c r="F17" s="12"/>
    </row>
    <row r="18" spans="1:6" ht="18" customHeight="1" x14ac:dyDescent="0.15">
      <c r="A18" s="11"/>
      <c r="B18" s="12"/>
      <c r="C18" s="12"/>
      <c r="D18" s="12"/>
      <c r="E18" s="12"/>
      <c r="F18" s="12"/>
    </row>
    <row r="19" spans="1:6" ht="18" customHeight="1" x14ac:dyDescent="0.15">
      <c r="A19" s="11"/>
      <c r="B19" s="12"/>
      <c r="C19" s="12"/>
      <c r="D19" s="12"/>
      <c r="E19" s="12"/>
      <c r="F19" s="12"/>
    </row>
    <row r="20" spans="1:6" ht="18" customHeight="1" x14ac:dyDescent="0.15">
      <c r="A20" s="11"/>
      <c r="B20" s="12"/>
      <c r="C20" s="12"/>
      <c r="D20" s="12"/>
      <c r="E20" s="12"/>
      <c r="F20" s="12"/>
    </row>
    <row r="21" spans="1:6" ht="18" customHeight="1" x14ac:dyDescent="0.15">
      <c r="A21" s="11"/>
      <c r="B21" s="12"/>
      <c r="C21" s="12"/>
      <c r="D21" s="12"/>
      <c r="E21" s="12"/>
      <c r="F21" s="12"/>
    </row>
    <row r="22" spans="1:6" ht="18" customHeight="1" x14ac:dyDescent="0.15">
      <c r="A22" s="11"/>
      <c r="B22" s="12"/>
      <c r="C22" s="12"/>
      <c r="D22" s="12"/>
      <c r="E22" s="12"/>
      <c r="F22" s="12"/>
    </row>
    <row r="23" spans="1:6" ht="18" customHeight="1" x14ac:dyDescent="0.15">
      <c r="A23" s="11"/>
      <c r="B23" s="12"/>
      <c r="C23" s="12"/>
      <c r="D23" s="12"/>
      <c r="E23" s="12"/>
      <c r="F23" s="12"/>
    </row>
    <row r="24" spans="1:6" ht="18" customHeight="1" x14ac:dyDescent="0.15">
      <c r="A24" s="13" t="s">
        <v>1</v>
      </c>
      <c r="B24" s="12">
        <f>SUM(B6:B23)</f>
        <v>0</v>
      </c>
      <c r="C24" s="12">
        <f>SUM(C6:C23)</f>
        <v>0</v>
      </c>
      <c r="D24" s="12">
        <f>SUM(D6:D23)</f>
        <v>22921000</v>
      </c>
      <c r="E24" s="12">
        <f>SUM(E6:E23)</f>
        <v>0</v>
      </c>
      <c r="F24" s="12">
        <f>SUM(F6:F23)</f>
        <v>22921000</v>
      </c>
    </row>
  </sheetData>
  <mergeCells count="4">
    <mergeCell ref="A4:A5"/>
    <mergeCell ref="B4:C4"/>
    <mergeCell ref="D4:E4"/>
    <mergeCell ref="F4:F5"/>
  </mergeCells>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1"/>
  <sheetViews>
    <sheetView workbookViewId="0">
      <selection activeCell="H31" sqref="H31"/>
    </sheetView>
  </sheetViews>
  <sheetFormatPr defaultColWidth="8.88671875" defaultRowHeight="10.8" x14ac:dyDescent="0.15"/>
  <cols>
    <col min="1" max="1" width="43.21875" style="6" customWidth="1"/>
    <col min="2" max="3" width="19.88671875" style="6" customWidth="1"/>
    <col min="4" max="16384" width="8.88671875" style="6"/>
  </cols>
  <sheetData>
    <row r="1" spans="1:3" ht="15" customHeight="1" x14ac:dyDescent="0.15"/>
    <row r="2" spans="1:3" ht="14.4" x14ac:dyDescent="0.2">
      <c r="A2" s="7" t="s">
        <v>82</v>
      </c>
    </row>
    <row r="3" spans="1:3" ht="21" x14ac:dyDescent="0.25">
      <c r="A3" s="16"/>
      <c r="C3" s="2" t="s">
        <v>8</v>
      </c>
    </row>
    <row r="4" spans="1:3" ht="22.5" customHeight="1" x14ac:dyDescent="0.15">
      <c r="A4" s="9" t="s">
        <v>75</v>
      </c>
      <c r="B4" s="9" t="s">
        <v>79</v>
      </c>
      <c r="C4" s="9" t="s">
        <v>154</v>
      </c>
    </row>
    <row r="5" spans="1:3" ht="18" customHeight="1" x14ac:dyDescent="0.15">
      <c r="A5" s="11" t="s">
        <v>83</v>
      </c>
      <c r="B5" s="12"/>
      <c r="C5" s="12"/>
    </row>
    <row r="6" spans="1:3" ht="18" customHeight="1" x14ac:dyDescent="0.15">
      <c r="A6" s="11"/>
      <c r="B6" s="12"/>
      <c r="C6" s="12"/>
    </row>
    <row r="7" spans="1:3" ht="18" customHeight="1" x14ac:dyDescent="0.15">
      <c r="A7" s="11"/>
      <c r="B7" s="12"/>
      <c r="C7" s="12"/>
    </row>
    <row r="8" spans="1:3" ht="18" customHeight="1" x14ac:dyDescent="0.15">
      <c r="A8" s="11"/>
      <c r="B8" s="12"/>
      <c r="C8" s="12"/>
    </row>
    <row r="9" spans="1:3" ht="18" customHeight="1" x14ac:dyDescent="0.15">
      <c r="A9" s="11"/>
      <c r="B9" s="12"/>
      <c r="C9" s="12"/>
    </row>
    <row r="10" spans="1:3" ht="18" customHeight="1" x14ac:dyDescent="0.15">
      <c r="A10" s="11"/>
      <c r="B10" s="12"/>
      <c r="C10" s="12"/>
    </row>
    <row r="11" spans="1:3" ht="18" customHeight="1" thickBot="1" x14ac:dyDescent="0.2">
      <c r="A11" s="17" t="s">
        <v>52</v>
      </c>
      <c r="B11" s="18">
        <f>SUM(B5:B10)</f>
        <v>0</v>
      </c>
      <c r="C11" s="18">
        <f>SUM(C5:C10)</f>
        <v>0</v>
      </c>
    </row>
    <row r="12" spans="1:3" ht="18" customHeight="1" thickTop="1" x14ac:dyDescent="0.15">
      <c r="A12" s="11" t="s">
        <v>84</v>
      </c>
      <c r="B12" s="12"/>
      <c r="C12" s="12"/>
    </row>
    <row r="13" spans="1:3" ht="18" customHeight="1" x14ac:dyDescent="0.15">
      <c r="A13" s="11" t="s">
        <v>293</v>
      </c>
      <c r="B13" s="12">
        <v>1000681</v>
      </c>
      <c r="C13" s="12"/>
    </row>
    <row r="14" spans="1:3" ht="18" customHeight="1" x14ac:dyDescent="0.15">
      <c r="A14" s="11" t="s">
        <v>294</v>
      </c>
      <c r="B14" s="12">
        <v>150000</v>
      </c>
      <c r="C14" s="12"/>
    </row>
    <row r="15" spans="1:3" ht="18" customHeight="1" x14ac:dyDescent="0.15">
      <c r="A15" s="11" t="s">
        <v>295</v>
      </c>
      <c r="B15" s="12">
        <v>4072351</v>
      </c>
      <c r="C15" s="12"/>
    </row>
    <row r="16" spans="1:3" ht="18" customHeight="1" x14ac:dyDescent="0.15">
      <c r="A16" s="11" t="s">
        <v>296</v>
      </c>
      <c r="B16" s="12">
        <v>403300</v>
      </c>
      <c r="C16" s="12"/>
    </row>
    <row r="17" spans="1:3" ht="18" customHeight="1" x14ac:dyDescent="0.15">
      <c r="A17" s="11" t="s">
        <v>297</v>
      </c>
      <c r="B17" s="12">
        <v>665000</v>
      </c>
      <c r="C17" s="12"/>
    </row>
    <row r="18" spans="1:3" ht="18" customHeight="1" x14ac:dyDescent="0.15">
      <c r="A18" s="11" t="s">
        <v>179</v>
      </c>
      <c r="B18" s="12">
        <v>1779307</v>
      </c>
      <c r="C18" s="12"/>
    </row>
    <row r="19" spans="1:3" ht="18" customHeight="1" x14ac:dyDescent="0.15">
      <c r="A19" s="11" t="s">
        <v>182</v>
      </c>
      <c r="B19" s="12">
        <v>79800</v>
      </c>
      <c r="C19" s="12"/>
    </row>
    <row r="20" spans="1:3" ht="18" customHeight="1" x14ac:dyDescent="0.15">
      <c r="A20" s="11" t="s">
        <v>298</v>
      </c>
      <c r="B20" s="12">
        <v>1188700</v>
      </c>
      <c r="C20" s="12"/>
    </row>
    <row r="21" spans="1:3" ht="18" customHeight="1" x14ac:dyDescent="0.15">
      <c r="A21" s="11" t="s">
        <v>180</v>
      </c>
      <c r="B21" s="12">
        <v>3802985</v>
      </c>
      <c r="C21" s="12"/>
    </row>
    <row r="22" spans="1:3" ht="18" customHeight="1" x14ac:dyDescent="0.15">
      <c r="A22" s="11" t="s">
        <v>181</v>
      </c>
      <c r="B22" s="12">
        <v>3455000</v>
      </c>
      <c r="C22" s="12"/>
    </row>
    <row r="23" spans="1:3" ht="18" customHeight="1" x14ac:dyDescent="0.15">
      <c r="A23" s="11" t="s">
        <v>299</v>
      </c>
      <c r="B23" s="12">
        <v>6673680</v>
      </c>
      <c r="C23" s="12"/>
    </row>
    <row r="24" spans="1:3" ht="18" customHeight="1" x14ac:dyDescent="0.15">
      <c r="A24" s="11" t="s">
        <v>221</v>
      </c>
      <c r="B24" s="12">
        <v>6175585</v>
      </c>
      <c r="C24" s="12"/>
    </row>
    <row r="25" spans="1:3" ht="18" customHeight="1" x14ac:dyDescent="0.15">
      <c r="A25" s="11" t="s">
        <v>222</v>
      </c>
      <c r="B25" s="12">
        <v>316600</v>
      </c>
      <c r="C25" s="12"/>
    </row>
    <row r="26" spans="1:3" ht="18" customHeight="1" x14ac:dyDescent="0.15">
      <c r="A26" s="11" t="s">
        <v>223</v>
      </c>
      <c r="B26" s="12">
        <v>905220</v>
      </c>
      <c r="C26" s="12"/>
    </row>
    <row r="27" spans="1:3" ht="18" customHeight="1" x14ac:dyDescent="0.15">
      <c r="A27" s="11" t="s">
        <v>322</v>
      </c>
      <c r="B27" s="12">
        <v>0</v>
      </c>
      <c r="C27" s="12"/>
    </row>
    <row r="28" spans="1:3" ht="18" customHeight="1" x14ac:dyDescent="0.15">
      <c r="A28" s="11" t="s">
        <v>323</v>
      </c>
      <c r="B28" s="12">
        <v>0</v>
      </c>
      <c r="C28" s="12"/>
    </row>
    <row r="29" spans="1:3" ht="18" customHeight="1" x14ac:dyDescent="0.15">
      <c r="A29" s="11" t="s">
        <v>155</v>
      </c>
      <c r="B29" s="12"/>
      <c r="C29" s="12">
        <v>644260</v>
      </c>
    </row>
    <row r="30" spans="1:3" ht="18" customHeight="1" thickBot="1" x14ac:dyDescent="0.2">
      <c r="A30" s="17" t="s">
        <v>85</v>
      </c>
      <c r="B30" s="18">
        <f>SUM(B12:B29)</f>
        <v>30668209</v>
      </c>
      <c r="C30" s="18">
        <f>SUM(C12:C29)</f>
        <v>644260</v>
      </c>
    </row>
    <row r="31" spans="1:3" ht="18" customHeight="1" thickTop="1" x14ac:dyDescent="0.15">
      <c r="A31" s="13" t="s">
        <v>1</v>
      </c>
      <c r="B31" s="19">
        <f>B11+B30</f>
        <v>30668209</v>
      </c>
      <c r="C31" s="19">
        <f>C11+C30</f>
        <v>644260</v>
      </c>
    </row>
  </sheetData>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34"/>
  <sheetViews>
    <sheetView workbookViewId="0">
      <selection activeCell="H31" sqref="H31"/>
    </sheetView>
  </sheetViews>
  <sheetFormatPr defaultColWidth="8.88671875" defaultRowHeight="10.8" x14ac:dyDescent="0.15"/>
  <cols>
    <col min="1" max="1" width="43.21875" style="6" customWidth="1"/>
    <col min="2" max="3" width="19.88671875" style="6" customWidth="1"/>
    <col min="4" max="16384" width="8.88671875" style="6"/>
  </cols>
  <sheetData>
    <row r="1" spans="1:3" ht="15" customHeight="1" x14ac:dyDescent="0.15"/>
    <row r="2" spans="1:3" ht="14.4" x14ac:dyDescent="0.2">
      <c r="A2" s="7" t="s">
        <v>86</v>
      </c>
    </row>
    <row r="3" spans="1:3" ht="20.100000000000001" customHeight="1" x14ac:dyDescent="0.2">
      <c r="A3" s="15"/>
      <c r="C3" s="2" t="s">
        <v>8</v>
      </c>
    </row>
    <row r="4" spans="1:3" ht="22.5" customHeight="1" x14ac:dyDescent="0.15">
      <c r="A4" s="9" t="s">
        <v>75</v>
      </c>
      <c r="B4" s="9" t="s">
        <v>79</v>
      </c>
      <c r="C4" s="9" t="s">
        <v>154</v>
      </c>
    </row>
    <row r="5" spans="1:3" ht="18" customHeight="1" x14ac:dyDescent="0.15">
      <c r="A5" s="11" t="s">
        <v>83</v>
      </c>
      <c r="B5" s="12"/>
      <c r="C5" s="12"/>
    </row>
    <row r="6" spans="1:3" ht="18" customHeight="1" x14ac:dyDescent="0.15">
      <c r="A6" s="11"/>
      <c r="B6" s="12"/>
      <c r="C6" s="12"/>
    </row>
    <row r="7" spans="1:3" ht="18" customHeight="1" x14ac:dyDescent="0.15">
      <c r="A7" s="11"/>
      <c r="B7" s="12"/>
      <c r="C7" s="12"/>
    </row>
    <row r="8" spans="1:3" ht="18" customHeight="1" x14ac:dyDescent="0.15">
      <c r="A8" s="11"/>
      <c r="B8" s="12"/>
      <c r="C8" s="12"/>
    </row>
    <row r="9" spans="1:3" ht="18" customHeight="1" x14ac:dyDescent="0.15">
      <c r="A9" s="11"/>
      <c r="B9" s="12"/>
      <c r="C9" s="12"/>
    </row>
    <row r="10" spans="1:3" ht="18" customHeight="1" x14ac:dyDescent="0.15">
      <c r="A10" s="11"/>
      <c r="B10" s="12"/>
      <c r="C10" s="12"/>
    </row>
    <row r="11" spans="1:3" ht="18" customHeight="1" thickBot="1" x14ac:dyDescent="0.2">
      <c r="A11" s="17" t="s">
        <v>81</v>
      </c>
      <c r="B11" s="18">
        <f>SUM(B5:B10)</f>
        <v>0</v>
      </c>
      <c r="C11" s="18">
        <f>SUM(C5:C10)</f>
        <v>0</v>
      </c>
    </row>
    <row r="12" spans="1:3" ht="18" customHeight="1" thickTop="1" x14ac:dyDescent="0.15">
      <c r="A12" s="11" t="s">
        <v>84</v>
      </c>
      <c r="B12" s="12"/>
      <c r="C12" s="12"/>
    </row>
    <row r="13" spans="1:3" ht="18" customHeight="1" x14ac:dyDescent="0.15">
      <c r="A13" s="11" t="s">
        <v>293</v>
      </c>
      <c r="B13" s="12">
        <v>0</v>
      </c>
      <c r="C13" s="12"/>
    </row>
    <row r="14" spans="1:3" ht="18" customHeight="1" x14ac:dyDescent="0.15">
      <c r="A14" s="11" t="s">
        <v>294</v>
      </c>
      <c r="B14" s="12">
        <v>0</v>
      </c>
      <c r="C14" s="12"/>
    </row>
    <row r="15" spans="1:3" ht="18" customHeight="1" x14ac:dyDescent="0.15">
      <c r="A15" s="11" t="s">
        <v>295</v>
      </c>
      <c r="B15" s="12">
        <v>793000</v>
      </c>
      <c r="C15" s="12"/>
    </row>
    <row r="16" spans="1:3" ht="18" customHeight="1" x14ac:dyDescent="0.15">
      <c r="A16" s="11" t="s">
        <v>296</v>
      </c>
      <c r="B16" s="12">
        <v>46600</v>
      </c>
      <c r="C16" s="12"/>
    </row>
    <row r="17" spans="1:3" ht="18" customHeight="1" x14ac:dyDescent="0.15">
      <c r="A17" s="11" t="s">
        <v>300</v>
      </c>
      <c r="B17" s="12">
        <v>0</v>
      </c>
      <c r="C17" s="12"/>
    </row>
    <row r="18" spans="1:3" ht="18" customHeight="1" x14ac:dyDescent="0.15">
      <c r="A18" s="11" t="s">
        <v>179</v>
      </c>
      <c r="B18" s="12">
        <v>0</v>
      </c>
      <c r="C18" s="12"/>
    </row>
    <row r="19" spans="1:3" ht="18" customHeight="1" x14ac:dyDescent="0.15">
      <c r="A19" s="11" t="s">
        <v>182</v>
      </c>
      <c r="B19" s="12">
        <v>465000</v>
      </c>
      <c r="C19" s="12"/>
    </row>
    <row r="20" spans="1:3" ht="18" customHeight="1" x14ac:dyDescent="0.15">
      <c r="A20" s="11" t="s">
        <v>298</v>
      </c>
      <c r="B20" s="12">
        <v>246400</v>
      </c>
      <c r="C20" s="12"/>
    </row>
    <row r="21" spans="1:3" ht="18" customHeight="1" x14ac:dyDescent="0.15">
      <c r="A21" s="11" t="s">
        <v>180</v>
      </c>
      <c r="B21" s="12">
        <v>801839</v>
      </c>
      <c r="C21" s="12"/>
    </row>
    <row r="22" spans="1:3" ht="18" customHeight="1" x14ac:dyDescent="0.15">
      <c r="A22" s="11" t="s">
        <v>181</v>
      </c>
      <c r="B22" s="12">
        <v>408000</v>
      </c>
      <c r="C22" s="12"/>
    </row>
    <row r="23" spans="1:3" ht="18" customHeight="1" x14ac:dyDescent="0.15">
      <c r="A23" s="11" t="s">
        <v>299</v>
      </c>
      <c r="B23" s="12">
        <v>0</v>
      </c>
      <c r="C23" s="12"/>
    </row>
    <row r="24" spans="1:3" ht="18" customHeight="1" x14ac:dyDescent="0.15">
      <c r="A24" s="11" t="s">
        <v>221</v>
      </c>
      <c r="B24" s="12">
        <v>496200</v>
      </c>
      <c r="C24" s="12"/>
    </row>
    <row r="25" spans="1:3" ht="18" customHeight="1" x14ac:dyDescent="0.15">
      <c r="A25" s="11" t="s">
        <v>222</v>
      </c>
      <c r="B25" s="12">
        <v>33750</v>
      </c>
      <c r="C25" s="12"/>
    </row>
    <row r="26" spans="1:3" ht="18" customHeight="1" x14ac:dyDescent="0.15">
      <c r="A26" s="11" t="s">
        <v>223</v>
      </c>
      <c r="B26" s="12">
        <v>222630</v>
      </c>
      <c r="C26" s="12"/>
    </row>
    <row r="27" spans="1:3" ht="18" customHeight="1" x14ac:dyDescent="0.15">
      <c r="A27" s="11" t="s">
        <v>322</v>
      </c>
      <c r="B27" s="12">
        <v>22724371</v>
      </c>
      <c r="C27" s="12"/>
    </row>
    <row r="28" spans="1:3" ht="18" customHeight="1" x14ac:dyDescent="0.15">
      <c r="A28" s="11" t="s">
        <v>323</v>
      </c>
      <c r="B28" s="12">
        <v>10943782</v>
      </c>
      <c r="C28" s="12"/>
    </row>
    <row r="29" spans="1:3" ht="18" customHeight="1" x14ac:dyDescent="0.15">
      <c r="A29" s="11" t="s">
        <v>155</v>
      </c>
      <c r="B29" s="12"/>
      <c r="C29" s="12">
        <v>57825</v>
      </c>
    </row>
    <row r="30" spans="1:3" ht="18" customHeight="1" thickBot="1" x14ac:dyDescent="0.2">
      <c r="A30" s="17" t="s">
        <v>85</v>
      </c>
      <c r="B30" s="18">
        <f>SUM(B12:B29)</f>
        <v>37181572</v>
      </c>
      <c r="C30" s="18">
        <f>SUM(C12:C29)</f>
        <v>57825</v>
      </c>
    </row>
    <row r="31" spans="1:3" ht="18" customHeight="1" thickTop="1" x14ac:dyDescent="0.15">
      <c r="A31" s="13" t="s">
        <v>1</v>
      </c>
      <c r="B31" s="19">
        <f>B11+B30</f>
        <v>37181572</v>
      </c>
      <c r="C31" s="19">
        <f>C11+C30</f>
        <v>57825</v>
      </c>
    </row>
    <row r="32" spans="1:3" ht="18" customHeight="1" x14ac:dyDescent="0.15"/>
    <row r="33" ht="18" customHeight="1" x14ac:dyDescent="0.15"/>
    <row r="34" ht="18" customHeight="1" x14ac:dyDescent="0.15"/>
  </sheetData>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0"/>
  <sheetViews>
    <sheetView workbookViewId="0">
      <selection activeCell="H31" sqref="H31"/>
    </sheetView>
  </sheetViews>
  <sheetFormatPr defaultColWidth="8.88671875" defaultRowHeight="10.8" x14ac:dyDescent="0.15"/>
  <cols>
    <col min="1" max="1" width="20.88671875" style="6" customWidth="1"/>
    <col min="2" max="2" width="14.88671875" style="6" customWidth="1"/>
    <col min="3" max="3" width="16.88671875" style="6" customWidth="1"/>
    <col min="4" max="11" width="14.88671875" style="6" customWidth="1"/>
    <col min="12" max="16384" width="8.88671875" style="6"/>
  </cols>
  <sheetData>
    <row r="1" spans="1:11" ht="15" customHeight="1" x14ac:dyDescent="0.15"/>
    <row r="2" spans="1:11" ht="15" customHeight="1" x14ac:dyDescent="0.2">
      <c r="A2" s="20" t="s">
        <v>87</v>
      </c>
    </row>
    <row r="3" spans="1:11" ht="14.4" x14ac:dyDescent="0.2">
      <c r="A3" s="7" t="s">
        <v>88</v>
      </c>
    </row>
    <row r="4" spans="1:11" ht="20.100000000000001" customHeight="1" x14ac:dyDescent="0.2">
      <c r="A4" s="15"/>
      <c r="K4" s="2" t="s">
        <v>8</v>
      </c>
    </row>
    <row r="5" spans="1:11" ht="22.5" customHeight="1" x14ac:dyDescent="0.15">
      <c r="A5" s="136" t="s">
        <v>68</v>
      </c>
      <c r="B5" s="138" t="s">
        <v>89</v>
      </c>
      <c r="C5" s="21"/>
      <c r="D5" s="136" t="s">
        <v>90</v>
      </c>
      <c r="E5" s="137" t="s">
        <v>91</v>
      </c>
      <c r="F5" s="136" t="s">
        <v>92</v>
      </c>
      <c r="G5" s="137" t="s">
        <v>93</v>
      </c>
      <c r="H5" s="138" t="s">
        <v>94</v>
      </c>
      <c r="I5" s="22"/>
      <c r="J5" s="23"/>
      <c r="K5" s="136" t="s">
        <v>72</v>
      </c>
    </row>
    <row r="6" spans="1:11" ht="22.5" customHeight="1" x14ac:dyDescent="0.15">
      <c r="A6" s="136"/>
      <c r="B6" s="136"/>
      <c r="C6" s="24" t="s">
        <v>95</v>
      </c>
      <c r="D6" s="136"/>
      <c r="E6" s="136"/>
      <c r="F6" s="136"/>
      <c r="G6" s="136"/>
      <c r="H6" s="136"/>
      <c r="I6" s="9" t="s">
        <v>96</v>
      </c>
      <c r="J6" s="9" t="s">
        <v>97</v>
      </c>
      <c r="K6" s="136"/>
    </row>
    <row r="7" spans="1:11" ht="18" customHeight="1" x14ac:dyDescent="0.15">
      <c r="A7" s="11" t="s">
        <v>98</v>
      </c>
      <c r="B7" s="12"/>
      <c r="C7" s="25"/>
      <c r="D7" s="12"/>
      <c r="E7" s="12"/>
      <c r="F7" s="12"/>
      <c r="G7" s="12"/>
      <c r="H7" s="12"/>
      <c r="I7" s="12"/>
      <c r="J7" s="12"/>
      <c r="K7" s="12"/>
    </row>
    <row r="8" spans="1:11" ht="18" customHeight="1" x14ac:dyDescent="0.15">
      <c r="A8" s="11" t="s">
        <v>99</v>
      </c>
      <c r="B8" s="12">
        <v>0</v>
      </c>
      <c r="C8" s="25">
        <v>0</v>
      </c>
      <c r="D8" s="61">
        <v>0</v>
      </c>
      <c r="E8" s="61">
        <v>0</v>
      </c>
      <c r="F8" s="61">
        <v>0</v>
      </c>
      <c r="G8" s="61">
        <v>0</v>
      </c>
      <c r="H8" s="61">
        <v>0</v>
      </c>
      <c r="I8" s="61">
        <v>0</v>
      </c>
      <c r="J8" s="61">
        <v>0</v>
      </c>
      <c r="K8" s="61">
        <v>0</v>
      </c>
    </row>
    <row r="9" spans="1:11" ht="18" customHeight="1" x14ac:dyDescent="0.15">
      <c r="A9" s="11" t="s">
        <v>100</v>
      </c>
      <c r="B9" s="12">
        <v>0</v>
      </c>
      <c r="C9" s="25">
        <v>0</v>
      </c>
      <c r="D9" s="61">
        <v>0</v>
      </c>
      <c r="E9" s="61">
        <v>0</v>
      </c>
      <c r="F9" s="61">
        <v>0</v>
      </c>
      <c r="G9" s="61">
        <v>0</v>
      </c>
      <c r="H9" s="61">
        <v>0</v>
      </c>
      <c r="I9" s="61">
        <v>0</v>
      </c>
      <c r="J9" s="61">
        <v>0</v>
      </c>
      <c r="K9" s="61">
        <v>0</v>
      </c>
    </row>
    <row r="10" spans="1:11" ht="18" customHeight="1" x14ac:dyDescent="0.15">
      <c r="A10" s="11" t="s">
        <v>101</v>
      </c>
      <c r="B10" s="12">
        <v>0</v>
      </c>
      <c r="C10" s="25">
        <v>0</v>
      </c>
      <c r="D10" s="61">
        <v>0</v>
      </c>
      <c r="E10" s="61">
        <v>0</v>
      </c>
      <c r="F10" s="61">
        <v>0</v>
      </c>
      <c r="G10" s="61">
        <v>0</v>
      </c>
      <c r="H10" s="61">
        <v>0</v>
      </c>
      <c r="I10" s="61">
        <v>0</v>
      </c>
      <c r="J10" s="61">
        <v>0</v>
      </c>
      <c r="K10" s="61">
        <v>0</v>
      </c>
    </row>
    <row r="11" spans="1:11" ht="18" customHeight="1" x14ac:dyDescent="0.15">
      <c r="A11" s="11" t="s">
        <v>333</v>
      </c>
      <c r="B11" s="12">
        <v>482002600</v>
      </c>
      <c r="C11" s="25">
        <v>89892380</v>
      </c>
      <c r="D11" s="95">
        <v>358002478</v>
      </c>
      <c r="E11" s="95">
        <v>41737122</v>
      </c>
      <c r="F11" s="95">
        <v>82263000</v>
      </c>
      <c r="G11" s="61">
        <v>0</v>
      </c>
      <c r="H11" s="61">
        <v>0</v>
      </c>
      <c r="I11" s="61">
        <v>0</v>
      </c>
      <c r="J11" s="61">
        <v>0</v>
      </c>
      <c r="K11" s="61">
        <v>0</v>
      </c>
    </row>
    <row r="12" spans="1:11" ht="18" customHeight="1" x14ac:dyDescent="0.15">
      <c r="A12" s="11" t="s">
        <v>102</v>
      </c>
      <c r="B12" s="12">
        <v>240599008</v>
      </c>
      <c r="C12" s="25">
        <v>10025935</v>
      </c>
      <c r="D12" s="61">
        <v>0</v>
      </c>
      <c r="E12" s="95">
        <v>240599008</v>
      </c>
      <c r="F12" s="61">
        <v>0</v>
      </c>
      <c r="G12" s="61">
        <v>0</v>
      </c>
      <c r="H12" s="61">
        <v>0</v>
      </c>
      <c r="I12" s="61">
        <v>0</v>
      </c>
      <c r="J12" s="61">
        <v>0</v>
      </c>
      <c r="K12" s="61">
        <v>0</v>
      </c>
    </row>
    <row r="13" spans="1:11" ht="18" customHeight="1" x14ac:dyDescent="0.15">
      <c r="A13" s="11" t="s">
        <v>103</v>
      </c>
      <c r="B13" s="12">
        <v>1451966875</v>
      </c>
      <c r="C13" s="25">
        <v>194633501</v>
      </c>
      <c r="D13" s="95">
        <v>1405664733</v>
      </c>
      <c r="E13" s="95">
        <v>46302142</v>
      </c>
      <c r="F13" s="61">
        <v>0</v>
      </c>
      <c r="G13" s="61">
        <v>0</v>
      </c>
      <c r="H13" s="61">
        <v>0</v>
      </c>
      <c r="I13" s="61">
        <v>0</v>
      </c>
      <c r="J13" s="61">
        <v>0</v>
      </c>
      <c r="K13" s="61">
        <v>0</v>
      </c>
    </row>
    <row r="14" spans="1:11" ht="18" customHeight="1" x14ac:dyDescent="0.15">
      <c r="A14" s="11" t="s">
        <v>104</v>
      </c>
      <c r="B14" s="12"/>
      <c r="C14" s="25"/>
      <c r="D14" s="61"/>
      <c r="E14" s="61"/>
      <c r="F14" s="61"/>
      <c r="G14" s="61"/>
      <c r="H14" s="61"/>
      <c r="I14" s="61"/>
      <c r="J14" s="61"/>
      <c r="K14" s="61"/>
    </row>
    <row r="15" spans="1:11" ht="18" customHeight="1" x14ac:dyDescent="0.15">
      <c r="A15" s="11" t="s">
        <v>105</v>
      </c>
      <c r="B15" s="12">
        <v>743034831</v>
      </c>
      <c r="C15" s="25">
        <v>91317865</v>
      </c>
      <c r="D15" s="95">
        <v>637016172</v>
      </c>
      <c r="E15" s="95">
        <v>89041659</v>
      </c>
      <c r="F15" s="95">
        <v>16977000</v>
      </c>
      <c r="G15" s="61">
        <v>0</v>
      </c>
      <c r="H15" s="61">
        <v>0</v>
      </c>
      <c r="I15" s="61">
        <v>0</v>
      </c>
      <c r="J15" s="61">
        <v>0</v>
      </c>
      <c r="K15" s="61">
        <v>0</v>
      </c>
    </row>
    <row r="16" spans="1:11" ht="18" customHeight="1" x14ac:dyDescent="0.15">
      <c r="A16" s="11" t="s">
        <v>106</v>
      </c>
      <c r="B16" s="12">
        <v>2247063</v>
      </c>
      <c r="C16" s="25">
        <v>762356</v>
      </c>
      <c r="D16" s="95">
        <v>2247063</v>
      </c>
      <c r="E16" s="61">
        <v>0</v>
      </c>
      <c r="F16" s="61">
        <v>0</v>
      </c>
      <c r="G16" s="61">
        <v>0</v>
      </c>
      <c r="H16" s="61">
        <v>0</v>
      </c>
      <c r="I16" s="61">
        <v>0</v>
      </c>
      <c r="J16" s="61">
        <v>0</v>
      </c>
      <c r="K16" s="61">
        <v>0</v>
      </c>
    </row>
    <row r="17" spans="1:11" ht="18" customHeight="1" x14ac:dyDescent="0.15">
      <c r="A17" s="11" t="s">
        <v>107</v>
      </c>
      <c r="B17" s="12">
        <v>0</v>
      </c>
      <c r="C17" s="25">
        <v>0</v>
      </c>
      <c r="D17" s="96">
        <v>0</v>
      </c>
      <c r="E17" s="61">
        <v>0</v>
      </c>
      <c r="F17" s="61">
        <v>0</v>
      </c>
      <c r="G17" s="61">
        <v>0</v>
      </c>
      <c r="H17" s="61">
        <v>0</v>
      </c>
      <c r="I17" s="61">
        <v>0</v>
      </c>
      <c r="J17" s="61">
        <v>0</v>
      </c>
      <c r="K17" s="61">
        <v>0</v>
      </c>
    </row>
    <row r="18" spans="1:11" ht="18" customHeight="1" x14ac:dyDescent="0.15">
      <c r="A18" s="11" t="s">
        <v>103</v>
      </c>
      <c r="B18" s="12">
        <v>0</v>
      </c>
      <c r="C18" s="25">
        <v>0</v>
      </c>
      <c r="D18" s="96">
        <v>0</v>
      </c>
      <c r="E18" s="61">
        <v>0</v>
      </c>
      <c r="F18" s="61">
        <v>0</v>
      </c>
      <c r="G18" s="61">
        <v>0</v>
      </c>
      <c r="H18" s="61">
        <v>0</v>
      </c>
      <c r="I18" s="61">
        <v>0</v>
      </c>
      <c r="J18" s="61">
        <v>0</v>
      </c>
      <c r="K18" s="61">
        <v>0</v>
      </c>
    </row>
    <row r="19" spans="1:11" ht="18" customHeight="1" x14ac:dyDescent="0.15">
      <c r="A19" s="13" t="s">
        <v>108</v>
      </c>
      <c r="B19" s="94">
        <f t="shared" ref="B19:C19" si="0">SUM(B8:B18)</f>
        <v>2919850377</v>
      </c>
      <c r="C19" s="94">
        <f t="shared" si="0"/>
        <v>386632037</v>
      </c>
      <c r="D19" s="94">
        <f>SUM(D8:D18)</f>
        <v>2402930446</v>
      </c>
      <c r="E19" s="95">
        <f t="shared" ref="E19:K19" si="1">SUM(E8:E18)</f>
        <v>417679931</v>
      </c>
      <c r="F19" s="95">
        <f t="shared" si="1"/>
        <v>99240000</v>
      </c>
      <c r="G19" s="61">
        <f t="shared" si="1"/>
        <v>0</v>
      </c>
      <c r="H19" s="61">
        <f t="shared" si="1"/>
        <v>0</v>
      </c>
      <c r="I19" s="61">
        <f t="shared" si="1"/>
        <v>0</v>
      </c>
      <c r="J19" s="61">
        <f t="shared" si="1"/>
        <v>0</v>
      </c>
      <c r="K19" s="61">
        <f t="shared" si="1"/>
        <v>0</v>
      </c>
    </row>
    <row r="20" spans="1:11" x14ac:dyDescent="0.15">
      <c r="B20" s="62"/>
      <c r="C20" s="62"/>
    </row>
  </sheetData>
  <mergeCells count="8">
    <mergeCell ref="H5:H6"/>
    <mergeCell ref="K5:K6"/>
    <mergeCell ref="A5:A6"/>
    <mergeCell ref="B5:B6"/>
    <mergeCell ref="D5:D6"/>
    <mergeCell ref="E5:E6"/>
    <mergeCell ref="F5:F6"/>
    <mergeCell ref="G5:G6"/>
  </mergeCells>
  <phoneticPr fontId="5"/>
  <printOptions horizontalCentered="1"/>
  <pageMargins left="0.39370078740157483" right="0.39370078740157483" top="0.39370078740157483" bottom="0.39370078740157483" header="0.31496062992125984" footer="0.31496062992125984"/>
  <pageSetup paperSize="9" scale="82" orientation="landscape" cellComments="asDisplayed"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D1162-0C97-44A1-8220-5BC7E171295B}">
  <sheetPr>
    <pageSetUpPr fitToPage="1"/>
  </sheetPr>
  <dimension ref="A1:I6"/>
  <sheetViews>
    <sheetView workbookViewId="0">
      <selection activeCell="H22" sqref="H22"/>
    </sheetView>
  </sheetViews>
  <sheetFormatPr defaultColWidth="8.88671875" defaultRowHeight="10.8" x14ac:dyDescent="0.15"/>
  <cols>
    <col min="1" max="1" width="22.88671875" style="6" customWidth="1"/>
    <col min="2" max="9" width="12.88671875" style="6" customWidth="1"/>
    <col min="10" max="16384" width="8.88671875" style="6"/>
  </cols>
  <sheetData>
    <row r="1" spans="1:9" ht="15" customHeight="1" x14ac:dyDescent="0.15"/>
    <row r="2" spans="1:9" ht="14.4" x14ac:dyDescent="0.2">
      <c r="A2" s="7" t="s">
        <v>109</v>
      </c>
    </row>
    <row r="3" spans="1:9" ht="20.100000000000001" customHeight="1" x14ac:dyDescent="0.2">
      <c r="A3" s="15"/>
      <c r="I3" s="2" t="s">
        <v>8</v>
      </c>
    </row>
    <row r="4" spans="1:9" ht="32.4" x14ac:dyDescent="0.15">
      <c r="A4" s="24" t="s">
        <v>89</v>
      </c>
      <c r="B4" s="9" t="s">
        <v>110</v>
      </c>
      <c r="C4" s="10" t="s">
        <v>111</v>
      </c>
      <c r="D4" s="10" t="s">
        <v>112</v>
      </c>
      <c r="E4" s="10" t="s">
        <v>113</v>
      </c>
      <c r="F4" s="10" t="s">
        <v>114</v>
      </c>
      <c r="G4" s="10" t="s">
        <v>115</v>
      </c>
      <c r="H4" s="9" t="s">
        <v>116</v>
      </c>
      <c r="I4" s="10" t="s">
        <v>117</v>
      </c>
    </row>
    <row r="5" spans="1:9" ht="18" customHeight="1" x14ac:dyDescent="0.15">
      <c r="A5" s="63">
        <f>SUM(B5:H5)</f>
        <v>2919850377</v>
      </c>
      <c r="B5" s="12">
        <v>2625547080</v>
      </c>
      <c r="C5" s="12">
        <v>185806741</v>
      </c>
      <c r="D5" s="12">
        <v>104584791</v>
      </c>
      <c r="E5" s="12">
        <v>0</v>
      </c>
      <c r="F5" s="12">
        <v>3911765</v>
      </c>
      <c r="G5" s="12"/>
      <c r="H5" s="12"/>
      <c r="I5" s="99">
        <v>4.9258805892504814E-3</v>
      </c>
    </row>
    <row r="6" spans="1:9" x14ac:dyDescent="0.15">
      <c r="A6" s="62"/>
    </row>
  </sheetData>
  <phoneticPr fontId="5"/>
  <pageMargins left="0.39370078740157483" right="0.39370078740157483" top="0.39370078740157483" bottom="0.39370078740157483" header="0.19685039370078741" footer="0.19685039370078741"/>
  <pageSetup paperSize="9" orientation="landscape" cellComments="asDisplayed"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
  <sheetViews>
    <sheetView workbookViewId="0">
      <selection activeCell="H31" sqref="H31"/>
    </sheetView>
  </sheetViews>
  <sheetFormatPr defaultColWidth="8.88671875" defaultRowHeight="10.8" x14ac:dyDescent="0.15"/>
  <cols>
    <col min="1" max="1" width="22.88671875" style="6" customWidth="1"/>
    <col min="2" max="10" width="12.88671875" style="6" customWidth="1"/>
    <col min="11" max="16384" width="8.88671875" style="6"/>
  </cols>
  <sheetData>
    <row r="1" spans="1:10" ht="15" customHeight="1" x14ac:dyDescent="0.15"/>
    <row r="2" spans="1:10" ht="14.4" x14ac:dyDescent="0.2">
      <c r="A2" s="7" t="s">
        <v>118</v>
      </c>
    </row>
    <row r="3" spans="1:10" ht="20.100000000000001" customHeight="1" x14ac:dyDescent="0.2">
      <c r="A3" s="15"/>
      <c r="J3" s="2" t="s">
        <v>8</v>
      </c>
    </row>
    <row r="4" spans="1:10" ht="22.5" customHeight="1" x14ac:dyDescent="0.15">
      <c r="A4" s="24" t="s">
        <v>335</v>
      </c>
      <c r="B4" s="9" t="s">
        <v>119</v>
      </c>
      <c r="C4" s="10" t="s">
        <v>120</v>
      </c>
      <c r="D4" s="10" t="s">
        <v>121</v>
      </c>
      <c r="E4" s="10" t="s">
        <v>122</v>
      </c>
      <c r="F4" s="10" t="s">
        <v>123</v>
      </c>
      <c r="G4" s="10" t="s">
        <v>124</v>
      </c>
      <c r="H4" s="10" t="s">
        <v>125</v>
      </c>
      <c r="I4" s="10" t="s">
        <v>126</v>
      </c>
      <c r="J4" s="9" t="s">
        <v>127</v>
      </c>
    </row>
    <row r="5" spans="1:10" ht="18" customHeight="1" x14ac:dyDescent="0.15">
      <c r="A5" s="97">
        <f>SUM(B5:J5)</f>
        <v>2919850377</v>
      </c>
      <c r="B5" s="19">
        <v>386632037</v>
      </c>
      <c r="C5" s="19">
        <v>380372319</v>
      </c>
      <c r="D5" s="19">
        <v>377630094</v>
      </c>
      <c r="E5" s="19">
        <v>334072920</v>
      </c>
      <c r="F5" s="19">
        <v>289008091</v>
      </c>
      <c r="G5" s="19">
        <v>820787687</v>
      </c>
      <c r="H5" s="19">
        <v>207216336</v>
      </c>
      <c r="I5" s="19">
        <v>73137561</v>
      </c>
      <c r="J5" s="19">
        <v>50993332</v>
      </c>
    </row>
    <row r="6" spans="1:10" x14ac:dyDescent="0.15">
      <c r="A6" s="62"/>
      <c r="B6" s="62"/>
    </row>
    <row r="7" spans="1:10" x14ac:dyDescent="0.15">
      <c r="F7" s="62"/>
    </row>
    <row r="8" spans="1:10" x14ac:dyDescent="0.15">
      <c r="A8" s="6" t="s">
        <v>81</v>
      </c>
    </row>
  </sheetData>
  <phoneticPr fontId="5"/>
  <printOptions horizontalCentered="1"/>
  <pageMargins left="0.39370078740157483" right="0.39370078740157483" top="0.39370078740157483" bottom="0.39370078740157483" header="0.31496062992125984" footer="0.31496062992125984"/>
  <pageSetup paperSize="9"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有形固定資産の明細</vt:lpstr>
      <vt:lpstr>投資及び出資金の明細</vt:lpstr>
      <vt:lpstr>基金の明細</vt:lpstr>
      <vt:lpstr>貸付金の明細</vt:lpstr>
      <vt:lpstr>長期延滞債権の明細</vt:lpstr>
      <vt:lpstr>未収金の明細</vt:lpstr>
      <vt:lpstr>地方債等（借入先別）の明細</vt:lpstr>
      <vt:lpstr>地方債等（利率別）の明細</vt:lpstr>
      <vt:lpstr>地方債等（返済期間別）の明細</vt:lpstr>
      <vt:lpstr>特定の契約条項が付された地方債等の概要</vt:lpstr>
      <vt:lpstr>引当金の明細</vt:lpstr>
      <vt:lpstr>補助金等の明細</vt:lpstr>
      <vt:lpstr>Sheet1</vt:lpstr>
      <vt:lpstr>財源の明細</vt:lpstr>
      <vt:lpstr>財源情報の明細</vt:lpstr>
      <vt:lpstr>資金の明細</vt:lpstr>
      <vt:lpstr>有形固定資産の明細!Print_Area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松村 美里 Misato Matsumua</cp:lastModifiedBy>
  <cp:lastPrinted>2026-03-27T02:50:07Z</cp:lastPrinted>
  <dcterms:modified xsi:type="dcterms:W3CDTF">2026-03-27T04:03:40Z</dcterms:modified>
</cp:coreProperties>
</file>